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'доходы'!$A$1:$DA$91</definedName>
    <definedName name="_xlnm.Print_Area" localSheetId="2">'источники'!$A$1:$DE$31</definedName>
    <definedName name="_xlnm.Print_Area" localSheetId="1">'расходы'!$A$1:$CT$264</definedName>
  </definedNames>
  <calcPr fullCalcOnLoad="1"/>
</workbook>
</file>

<file path=xl/sharedStrings.xml><?xml version="1.0" encoding="utf-8"?>
<sst xmlns="http://schemas.openxmlformats.org/spreadsheetml/2006/main" count="1145" uniqueCount="582">
  <si>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</si>
  <si>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</si>
  <si>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</si>
  <si>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</si>
  <si>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</si>
  <si>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</si>
  <si>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</si>
  <si>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</si>
  <si>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</si>
  <si>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</si>
  <si>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</si>
  <si>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</si>
  <si>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</si>
  <si>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</si>
  <si>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</si>
  <si>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</si>
  <si>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</si>
  <si>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</si>
  <si>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</si>
  <si>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</si>
  <si>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</si>
  <si>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</si>
  <si>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</si>
  <si>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</si>
  <si>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</si>
  <si>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</si>
  <si>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</si>
  <si>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</si>
  <si>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</si>
  <si>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</si>
  <si>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</si>
  <si>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</si>
  <si>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</si>
  <si>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</si>
  <si>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</si>
  <si>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</si>
  <si>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</si>
  <si>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</si>
  <si>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</si>
  <si>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</si>
  <si>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</si>
  <si>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</si>
  <si>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</si>
  <si>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</si>
  <si>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</si>
  <si>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</si>
  <si>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</si>
  <si>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</si>
  <si>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</si>
  <si>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</si>
  <si>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</si>
  <si>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</si>
  <si>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</si>
  <si>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</si>
  <si>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</si>
  <si>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</si>
  <si>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</si>
  <si>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</si>
  <si>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</si>
  <si>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</si>
  <si>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</si>
  <si>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</si>
  <si>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</si>
  <si>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</si>
  <si>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</si>
  <si>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</si>
  <si>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</si>
  <si>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</si>
  <si>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</si>
  <si>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</si>
  <si>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</si>
  <si>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</si>
  <si>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</si>
  <si>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</si>
  <si>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</si>
  <si>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</si>
  <si>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Прочие выплаты</t>
  </si>
  <si>
    <t>Другие общегосударственные вопросы</t>
  </si>
  <si>
    <t>Мобилизационная и вневойсковая подготовка</t>
  </si>
  <si>
    <t>Коммунальное хозяйство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</si>
  <si>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</si>
  <si>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</si>
  <si>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</si>
  <si>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</si>
  <si>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</si>
  <si>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</si>
  <si>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</si>
  <si>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</si>
  <si>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</si>
  <si>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</si>
  <si>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</si>
  <si>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</si>
  <si>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</si>
  <si>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</si>
  <si>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</si>
  <si>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</si>
  <si>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</si>
  <si>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</si>
  <si>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</si>
  <si>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</si>
  <si>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</si>
  <si>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</si>
  <si>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</si>
  <si>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</si>
  <si>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</si>
  <si>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</si>
  <si>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</si>
  <si>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</si>
  <si>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</si>
  <si>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</si>
  <si>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</si>
  <si>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</si>
  <si>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</si>
  <si>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</si>
  <si>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</si>
  <si>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</si>
  <si>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</si>
  <si>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</si>
  <si>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</si>
  <si>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</si>
  <si>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</si>
  <si>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</si>
  <si>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</si>
  <si>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</si>
  <si>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</si>
  <si>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</si>
  <si>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Другие вопросы в области физической культуры и спорта</t>
  </si>
  <si>
    <t>02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</si>
  <si>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</si>
  <si>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</si>
  <si>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</si>
  <si>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</si>
  <si>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</si>
  <si>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</si>
  <si>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</si>
  <si>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</si>
  <si>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</si>
  <si>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</si>
  <si>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000 1 01 02030 01 0000 110</t>
  </si>
  <si>
    <t>000 1 01 02030 01 1000 110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</si>
  <si>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</si>
  <si>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</si>
  <si>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</si>
  <si>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</si>
  <si>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</si>
  <si>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</si>
  <si>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</si>
  <si>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</si>
  <si>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</si>
  <si>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</si>
  <si>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</si>
  <si>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</si>
  <si>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</si>
  <si>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</si>
  <si>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</si>
  <si>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</si>
  <si>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</si>
  <si>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</si>
  <si>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</si>
  <si>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</si>
  <si>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</si>
  <si>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Оплата труда  и начисления на выплаты по оплате труда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</si>
  <si>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</si>
  <si>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Иные непрограммные мероприятия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</si>
  <si>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</si>
  <si>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</si>
  <si>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</si>
  <si>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</si>
  <si>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</si>
  <si>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</si>
  <si>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</si>
  <si>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</si>
  <si>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</si>
  <si>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</si>
  <si>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</si>
  <si>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</si>
  <si>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</si>
  <si>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</si>
  <si>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</si>
  <si>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</si>
  <si>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</si>
  <si>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</si>
  <si>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</si>
  <si>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</si>
  <si>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</si>
  <si>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</si>
  <si>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</si>
  <si>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</si>
  <si>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</si>
  <si>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</si>
  <si>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Культура</t>
  </si>
  <si>
    <t xml:space="preserve">Подпрограмма «Библиотечное обслуживание» муниципальной программы « Развитие культуры» 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</si>
  <si>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</si>
  <si>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</si>
  <si>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</si>
  <si>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 xml:space="preserve">Подпрограмма «Организация досуга» муниципальной программы « Развитие культуры» 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</si>
  <si>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</si>
  <si>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</si>
  <si>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</si>
  <si>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</si>
  <si>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</si>
  <si>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</si>
  <si>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</si>
  <si>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</si>
  <si>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</si>
  <si>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</si>
  <si>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</si>
  <si>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</si>
  <si>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</si>
  <si>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</si>
  <si>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</si>
  <si>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</si>
  <si>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</si>
  <si>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</si>
  <si>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</si>
  <si>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</si>
  <si>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</si>
  <si>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</si>
  <si>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</si>
  <si>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</si>
  <si>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</si>
  <si>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</si>
  <si>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</si>
  <si>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</si>
  <si>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</si>
  <si>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</si>
  <si>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</si>
  <si>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</si>
  <si>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</si>
  <si>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</si>
  <si>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</si>
  <si>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</si>
  <si>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</si>
  <si>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</si>
  <si>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</si>
  <si>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</si>
  <si>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Уплата налога на имущество организаций и земельного налога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</si>
  <si>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</si>
  <si>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</si>
  <si>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</si>
  <si>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Жилищное хозяйство</t>
  </si>
  <si>
    <t>Реализация иных непрограммных мероприятий муниципального органа сельского поселения</t>
  </si>
  <si>
    <t>Закупка товаров, работ,услуг в целях капитального ремонта государственного (муниципального) имущества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</si>
  <si>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</si>
  <si>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</si>
  <si>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 xml:space="preserve">Муниципальная программа «Энергоэффективность и развитие энергетики» </t>
  </si>
  <si>
    <t xml:space="preserve">Муниципальная программа «Охрана окружающей среды и рациональное природопользование» </t>
  </si>
  <si>
    <t>Муниципальная программа "Развитие муниципальной службы"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</si>
  <si>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</si>
  <si>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«Развитие транспортной системы» </t>
  </si>
  <si>
    <t xml:space="preserve">Муниципальная программа  «Развитие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</si>
  <si>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</si>
  <si>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</si>
  <si>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</si>
  <si>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</si>
  <si>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</si>
  <si>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</si>
  <si>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</si>
  <si>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</si>
  <si>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</si>
  <si>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</si>
  <si>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</si>
  <si>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</si>
  <si>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</si>
  <si>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16</t>
  </si>
  <si>
    <t>000 1 09 04053 10 2100 110</t>
  </si>
  <si>
    <t>000 1 09 04053 10 0000 110</t>
  </si>
  <si>
    <t>000 1 09 04050 00 0000 110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</si>
  <si>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</si>
  <si>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</si>
  <si>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</si>
  <si>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</si>
  <si>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951 0102 0000000000 000 </t>
  </si>
  <si>
    <t>951 0102 2200000000 000</t>
  </si>
  <si>
    <t>951 0102 2210000000 000</t>
  </si>
  <si>
    <t>951 0102 2210000110 000</t>
  </si>
  <si>
    <t>951 0102 2210000110 121</t>
  </si>
  <si>
    <t xml:space="preserve">Фонд оплаты труда государственных (муниципальных) органов </t>
  </si>
  <si>
    <t xml:space="preserve">951 0102 2210000110 122 </t>
  </si>
  <si>
    <t xml:space="preserve">951 0102 2210000110 129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</si>
  <si>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</si>
  <si>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951 0102 2210000190 000</t>
  </si>
  <si>
    <t>Расходы на обеспечение функций муниципального органа сельского поселения 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</si>
  <si>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951 0102 2210000190 122 </t>
  </si>
  <si>
    <t xml:space="preserve">951 0102 2210000190 244 </t>
  </si>
  <si>
    <t>Уплата прочих налогов, сборов</t>
  </si>
  <si>
    <t>Обеспечение и проведение выборов и референдумов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</si>
  <si>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</si>
  <si>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951 0203 9990051180 129 </t>
  </si>
  <si>
    <t xml:space="preserve">951 0203 9990051180 121 </t>
  </si>
  <si>
    <t xml:space="preserve">951 0203 9990051180 000 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</si>
  <si>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</si>
  <si>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</si>
  <si>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</si>
  <si>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</si>
  <si>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 xml:space="preserve">951 0113 9990022960 244 </t>
  </si>
  <si>
    <t xml:space="preserve">951 0113 9992002960 000 </t>
  </si>
  <si>
    <t xml:space="preserve">951 0113 9990000000 000 </t>
  </si>
  <si>
    <t xml:space="preserve">951 0113 9900000000 000 </t>
  </si>
  <si>
    <t xml:space="preserve">951 0113 2220000190 244 </t>
  </si>
  <si>
    <t xml:space="preserve">951 0113 2220000190 000 </t>
  </si>
  <si>
    <t xml:space="preserve">951 0113 2220000000 000 </t>
  </si>
  <si>
    <t xml:space="preserve">951 0113 2200000000 000 </t>
  </si>
  <si>
    <t xml:space="preserve">951 0113 0000000000 000 </t>
  </si>
  <si>
    <t xml:space="preserve">951 0107 9990090460 244 </t>
  </si>
  <si>
    <t xml:space="preserve">951 0107 9990090460 000 </t>
  </si>
  <si>
    <t xml:space="preserve">951 0107 9990000000 000 </t>
  </si>
  <si>
    <t xml:space="preserve">951 0107 9900000000 000 </t>
  </si>
  <si>
    <t xml:space="preserve">951 0107 0000000000 000 </t>
  </si>
  <si>
    <t xml:space="preserve">951 0104 9990072390 244 </t>
  </si>
  <si>
    <t xml:space="preserve">951 0104 9990072390 000 </t>
  </si>
  <si>
    <t xml:space="preserve">951 0104 9990000000 000 </t>
  </si>
  <si>
    <t xml:space="preserve">951 0104 9900000000 000 </t>
  </si>
  <si>
    <t xml:space="preserve">951 0104 2210085060 540 </t>
  </si>
  <si>
    <t xml:space="preserve">951 0104 2210085060 000 </t>
  </si>
  <si>
    <t>951 0104 2210085030 540</t>
  </si>
  <si>
    <t xml:space="preserve">951 0104 2210085030 000 </t>
  </si>
  <si>
    <t xml:space="preserve">951 0104 2210021010 244 </t>
  </si>
  <si>
    <t xml:space="preserve">951 0104 2210021010 000 </t>
  </si>
  <si>
    <t xml:space="preserve">951 0104 2210000190 852 </t>
  </si>
  <si>
    <t xml:space="preserve">951 0104 2210000190 244 </t>
  </si>
  <si>
    <t xml:space="preserve">951 0104 2210000190 122 </t>
  </si>
  <si>
    <t xml:space="preserve">951 0104 2210000190 000 </t>
  </si>
  <si>
    <t xml:space="preserve">951 0104 2210000110 129 </t>
  </si>
  <si>
    <t xml:space="preserve">951 0104 2210000110 122 </t>
  </si>
  <si>
    <t>951 0104 2210000110 121</t>
  </si>
  <si>
    <t xml:space="preserve">951 0104 2210000110 000 </t>
  </si>
  <si>
    <t xml:space="preserve">951 0104 0000000000 000 </t>
  </si>
  <si>
    <t xml:space="preserve">951 0104 2200000000 000 </t>
  </si>
  <si>
    <t xml:space="preserve">951 0104 2210000000 000 </t>
  </si>
  <si>
    <t xml:space="preserve">951 0300 0000000000 000 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</si>
  <si>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</si>
  <si>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</si>
  <si>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</si>
  <si>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</si>
  <si>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951 0309 0910021500 244 </t>
  </si>
  <si>
    <t xml:space="preserve">951 0309 0910021500 000 </t>
  </si>
  <si>
    <t xml:space="preserve">951 0309 0910000000 000 </t>
  </si>
  <si>
    <t xml:space="preserve">951 0309 0900000000 000 </t>
  </si>
  <si>
    <t xml:space="preserve">951 0309 1000000000 000 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</si>
  <si>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</si>
  <si>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</si>
  <si>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951 0309 1010021600 244 </t>
  </si>
  <si>
    <t xml:space="preserve">951 0309 1010021600 000 </t>
  </si>
  <si>
    <t xml:space="preserve">951 0309 1010000000 000 </t>
  </si>
  <si>
    <t xml:space="preserve">951 0309 1020021610 244 </t>
  </si>
  <si>
    <t xml:space="preserve">951 0309 1020000000 000 </t>
  </si>
  <si>
    <t xml:space="preserve">951 0309 1020021610 000 </t>
  </si>
  <si>
    <t>951 0309 1020021620 244</t>
  </si>
  <si>
    <t xml:space="preserve">951 0309 1020021620 000 </t>
  </si>
  <si>
    <t xml:space="preserve">951 0309 1020085020 000 </t>
  </si>
  <si>
    <t xml:space="preserve">951 0309 1020085020 540 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</si>
  <si>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</si>
  <si>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</si>
  <si>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</si>
  <si>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 xml:space="preserve">951 0309 1030021640 000 </t>
  </si>
  <si>
    <t xml:space="preserve">951 0309 1030021640 244 </t>
  </si>
  <si>
    <t xml:space="preserve">951 0400 0000000000 000 </t>
  </si>
  <si>
    <t>951 0409 0000000000 000</t>
  </si>
  <si>
    <t>951 0409 1600000000 000</t>
  </si>
  <si>
    <t>951 0409 1610000000 000</t>
  </si>
  <si>
    <t xml:space="preserve">951 0409 1610022400 000 </t>
  </si>
  <si>
    <t xml:space="preserve">951 0409 1610022400 244 </t>
  </si>
  <si>
    <t xml:space="preserve">951 0409 1610022410 000 </t>
  </si>
  <si>
    <t>951 0409 1610022410 244</t>
  </si>
  <si>
    <t xml:space="preserve">Расходы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</si>
  <si>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951 0409 1610073510 000 </t>
  </si>
  <si>
    <t>951 0409 1610073510 244</t>
  </si>
  <si>
    <t xml:space="preserve">951 0409 1610090210 000 </t>
  </si>
  <si>
    <t xml:space="preserve">951 0409 1610090210 851 </t>
  </si>
  <si>
    <t xml:space="preserve">Софинансирование средств областного бюджета 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</si>
  <si>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16100S3510 000 </t>
  </si>
  <si>
    <t>951 0409 16100S3510 244</t>
  </si>
  <si>
    <t>951 0409 1620000000 000</t>
  </si>
  <si>
    <t xml:space="preserve">951 0409 1620022460 000 </t>
  </si>
  <si>
    <t xml:space="preserve">951 0409 1620022460 244 </t>
  </si>
  <si>
    <t>951 0500 0000000000 000</t>
  </si>
  <si>
    <t>951 0501 0000000000 000</t>
  </si>
  <si>
    <t>951 0501 9900000000 000</t>
  </si>
  <si>
    <t>951 0501 9990000000 000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</si>
  <si>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</si>
  <si>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 xml:space="preserve">951 0501 9990023310 000 </t>
  </si>
  <si>
    <t xml:space="preserve">951 0501 9990023310 243 </t>
  </si>
  <si>
    <t>951 0502 0000000000 000</t>
  </si>
  <si>
    <t>951 0502 0700000000 000</t>
  </si>
  <si>
    <t>951 0502 0710000000 000</t>
  </si>
  <si>
    <t>951 0502 0710021410 000</t>
  </si>
  <si>
    <t xml:space="preserve">951 0502 0710021410 244 </t>
  </si>
  <si>
    <t xml:space="preserve">951 0502 0710021410 852 </t>
  </si>
  <si>
    <t xml:space="preserve">Уплата прочих налогов, сборов 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</si>
  <si>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</si>
  <si>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</si>
  <si>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>951 0503 0000000000 000</t>
  </si>
  <si>
    <t>951 0503 0700000000 000</t>
  </si>
  <si>
    <t>951 0503 0720000000 000</t>
  </si>
  <si>
    <t xml:space="preserve">951 0503 0720021420 000 </t>
  </si>
  <si>
    <t xml:space="preserve">951 0503 0720021420 244 </t>
  </si>
  <si>
    <t xml:space="preserve">951 0503 0720021430 000 </t>
  </si>
  <si>
    <t xml:space="preserve">951 0503 0720021430 244 </t>
  </si>
  <si>
    <t xml:space="preserve">951 0503 0720021440 000 </t>
  </si>
  <si>
    <t xml:space="preserve">951 0503 0720021440 244 </t>
  </si>
  <si>
    <t xml:space="preserve">951 0503 0720090210 000 </t>
  </si>
  <si>
    <t xml:space="preserve">951 0503 0720090210 851 </t>
  </si>
  <si>
    <t>951 0503 1800000000 000</t>
  </si>
  <si>
    <t>951 0503 1810000000 000</t>
  </si>
  <si>
    <t xml:space="preserve">951 0503 1810022610 000 </t>
  </si>
  <si>
    <t xml:space="preserve">951 0503 1810022610 244 </t>
  </si>
  <si>
    <t>951 0502 0710090210 851</t>
  </si>
  <si>
    <t>951 0600 0000000000 000</t>
  </si>
  <si>
    <t>951 0605 0000000000 000</t>
  </si>
  <si>
    <t>951 0605 1200000000 000</t>
  </si>
  <si>
    <t>951 0605 1210000000 000</t>
  </si>
  <si>
    <t xml:space="preserve">951 0605 121021700 000 </t>
  </si>
  <si>
    <t>951 0605 1210021700 244</t>
  </si>
  <si>
    <t>951 0800 0000000000 000</t>
  </si>
  <si>
    <t>951 0801 0000000000 000</t>
  </si>
  <si>
    <t>951 0801 1100000000 000</t>
  </si>
  <si>
    <t>951 0801 1110000000 000</t>
  </si>
  <si>
    <t xml:space="preserve">951 0801 1110000590 000 </t>
  </si>
  <si>
    <t xml:space="preserve">Фонд оплаты труда казенных учреждений </t>
  </si>
  <si>
    <t xml:space="preserve">951 0801 1110000590 111 </t>
  </si>
  <si>
    <t xml:space="preserve">951 0801 1110000590 119 </t>
  </si>
  <si>
    <t xml:space="preserve">951 0801 1110000590 244 </t>
  </si>
  <si>
    <t xml:space="preserve">951 0801 1110000590 852 </t>
  </si>
  <si>
    <t xml:space="preserve">951 0801 1110090210 851 </t>
  </si>
  <si>
    <t>951 0801 1120000000 000</t>
  </si>
  <si>
    <t xml:space="preserve">951 0801 1120000590 000 </t>
  </si>
  <si>
    <t xml:space="preserve">951 0801 1120000590 111 </t>
  </si>
  <si>
    <t xml:space="preserve">951 0801 1120000590 119 </t>
  </si>
  <si>
    <t>951 0801 1120000590 244</t>
  </si>
  <si>
    <t xml:space="preserve">951 0801 1120090210 851 </t>
  </si>
  <si>
    <t xml:space="preserve">951 0801 1120090210 000 </t>
  </si>
  <si>
    <t>951 1100 0000000000 000</t>
  </si>
  <si>
    <t>951 1105 0000000000 000</t>
  </si>
  <si>
    <t>951 1105 1300000000 000</t>
  </si>
  <si>
    <t>951 1105 1310000000 000</t>
  </si>
  <si>
    <t xml:space="preserve">951 1105 1310021950 000 </t>
  </si>
  <si>
    <t xml:space="preserve">951 1105 1310021950 244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</si>
  <si>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</si>
  <si>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</si>
  <si>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</si>
  <si>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951 0700 0000000000 000</t>
  </si>
  <si>
    <t>951 0705 0000000000 000</t>
  </si>
  <si>
    <t>951 0705 2200000000 000</t>
  </si>
  <si>
    <t>951 0705 2210000000 000</t>
  </si>
  <si>
    <t xml:space="preserve">951 0705 2210000190 000 </t>
  </si>
  <si>
    <t xml:space="preserve">951 0705 2210000190 244 </t>
  </si>
  <si>
    <t>Код расхода по бюджетной 
 классификации</t>
  </si>
  <si>
    <t>Периодичность :месячная, квартальная, годовая</t>
  </si>
  <si>
    <t>000 1 06 01030 10 2000 110</t>
  </si>
  <si>
    <t>000 1 06 06043 10 2000 110</t>
  </si>
  <si>
    <t>000 1 09 04053 10 2000 110</t>
  </si>
  <si>
    <t>Расходы на выплаты персоналу государственных (муниципальных ) органов</t>
  </si>
  <si>
    <t>951 0102 2210000110 120</t>
  </si>
  <si>
    <t xml:space="preserve">951 0102 2210000190 120 </t>
  </si>
  <si>
    <t>Иные закупки товаров, работ и услуг для обеспечения государственных (муниципальных) нужд</t>
  </si>
  <si>
    <t xml:space="preserve">951 0102 2210000190 240 </t>
  </si>
  <si>
    <t>951 0104 2210000110 120</t>
  </si>
  <si>
    <t>Расходы на выплаты персоналу государственных (муниципальных) органов</t>
  </si>
  <si>
    <t xml:space="preserve">951 0104 2210000190 120 </t>
  </si>
  <si>
    <t xml:space="preserve">951 0104 2210000190 240 </t>
  </si>
  <si>
    <t xml:space="preserve">951 0104 2210000190 850 </t>
  </si>
  <si>
    <t>Уплата  налогов, сборов и иных платежей</t>
  </si>
  <si>
    <t>Иные бюджетные ассигнования</t>
  </si>
  <si>
    <t xml:space="preserve">951 0104 2210000190 800 </t>
  </si>
  <si>
    <t>951 0102 2210000110 100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</si>
  <si>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</si>
  <si>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951 0102 2210000190 100 </t>
  </si>
  <si>
    <t xml:space="preserve">951 0102 2210000190 200 </t>
  </si>
  <si>
    <t>Закупка товаров, работ и услуг для обеспечения государственных (муниципальных) нужд</t>
  </si>
  <si>
    <t>951 0104 2210000110 100</t>
  </si>
  <si>
    <t xml:space="preserve">951 0104 2210000190 100 </t>
  </si>
  <si>
    <t xml:space="preserve">951 0104 2210000190 200 </t>
  </si>
  <si>
    <t xml:space="preserve">951 0104 2210021010 240 </t>
  </si>
  <si>
    <t xml:space="preserve">951 0104 2210021010 200 </t>
  </si>
  <si>
    <t xml:space="preserve">951 0104 2210085050 000 </t>
  </si>
  <si>
    <t xml:space="preserve">951 0104 2210085050 540 </t>
  </si>
  <si>
    <t xml:space="preserve">951 0104 2210085040 000 </t>
  </si>
  <si>
    <t>Межбюджетные трансферты</t>
  </si>
  <si>
    <t>951 0104 2210085030 500</t>
  </si>
  <si>
    <t xml:space="preserve">951 0104 2210085060 500 </t>
  </si>
  <si>
    <t xml:space="preserve">951 0104 2210085040 540 </t>
  </si>
  <si>
    <t xml:space="preserve">951 0104 2210085040 500 </t>
  </si>
  <si>
    <t xml:space="preserve">951 0104 9990072390 240 </t>
  </si>
  <si>
    <t xml:space="preserve">951 0104 9990072390 200 </t>
  </si>
  <si>
    <t xml:space="preserve">951 0107 9990090460 240 </t>
  </si>
  <si>
    <t xml:space="preserve">951 0107 9990090460 200 </t>
  </si>
  <si>
    <t xml:space="preserve">951 0113 2220000190 240 </t>
  </si>
  <si>
    <t xml:space="preserve">951 0113 2220000190 200 </t>
  </si>
  <si>
    <t xml:space="preserve">951 0113 2220000190 850 </t>
  </si>
  <si>
    <t xml:space="preserve">951 0113 2220000190 800 </t>
  </si>
  <si>
    <t>Уплата налогов, сборов и иных платежей</t>
  </si>
  <si>
    <t xml:space="preserve">951 0113 9990022960 240 </t>
  </si>
  <si>
    <t xml:space="preserve">951 0113 9990022960 200 </t>
  </si>
  <si>
    <t xml:space="preserve">951 0203 9990051180 120 </t>
  </si>
  <si>
    <t xml:space="preserve">951 0203 9990051180 100 </t>
  </si>
  <si>
    <t xml:space="preserve">951 0309 0910021500 240 </t>
  </si>
  <si>
    <t xml:space="preserve">951 0309 0910021500 200 </t>
  </si>
  <si>
    <t xml:space="preserve">951 0309 1010021600 240 </t>
  </si>
  <si>
    <t xml:space="preserve">951 0309 1010021600 200 </t>
  </si>
  <si>
    <t>951 0309 1020021610 240</t>
  </si>
  <si>
    <t xml:space="preserve">951 0309 1020021610 200 </t>
  </si>
  <si>
    <t>951 0309 1020021620 240</t>
  </si>
  <si>
    <t>951 0309 1020021620 200</t>
  </si>
  <si>
    <t xml:space="preserve">951 0309 1020085020 500 </t>
  </si>
  <si>
    <t xml:space="preserve">951 0309 1030021640 240 </t>
  </si>
  <si>
    <t xml:space="preserve">951 0309 1030021640 200 </t>
  </si>
  <si>
    <t xml:space="preserve">951 0409 1610022400 240 </t>
  </si>
  <si>
    <t xml:space="preserve">951 0409 1610022400 200 </t>
  </si>
  <si>
    <t>951 0409 1610073510 240</t>
  </si>
  <si>
    <t>951 0409 1610073510 200</t>
  </si>
  <si>
    <t xml:space="preserve">951 0409 1610090210 850 </t>
  </si>
  <si>
    <t xml:space="preserve">951 0409 1610090210 800 </t>
  </si>
  <si>
    <t>951 0409 16100S3510 240</t>
  </si>
  <si>
    <t>951 0409 16100S3510 200</t>
  </si>
  <si>
    <t xml:space="preserve">951 0409 1620022460 240 </t>
  </si>
  <si>
    <t xml:space="preserve">951 0409 1620022460 200 </t>
  </si>
  <si>
    <t xml:space="preserve">951 0501 9990023310 240 </t>
  </si>
  <si>
    <t xml:space="preserve">951 0501 9990023310 200 </t>
  </si>
  <si>
    <t xml:space="preserve">951 0502 0710021410 240 </t>
  </si>
  <si>
    <t xml:space="preserve">951 0502 0710021410 200 </t>
  </si>
  <si>
    <t xml:space="preserve">951 0502 0710021410 850 </t>
  </si>
  <si>
    <t xml:space="preserve">951 0502 0710021410 800 </t>
  </si>
  <si>
    <t>951 0502 0710090210 850</t>
  </si>
  <si>
    <t>951 0502 0710090210 800</t>
  </si>
  <si>
    <t xml:space="preserve">951 0503 0720021420 240 </t>
  </si>
  <si>
    <t xml:space="preserve">951 0503 0720021420 200 </t>
  </si>
  <si>
    <t xml:space="preserve">951 0503 0720021430 240 </t>
  </si>
  <si>
    <t xml:space="preserve">951 0503 0720021430 200 </t>
  </si>
  <si>
    <t xml:space="preserve">951 0503 0720090210 850 </t>
  </si>
  <si>
    <t xml:space="preserve">951 0503 0720090210 800 </t>
  </si>
  <si>
    <t xml:space="preserve">951 0503 1810022610 200 </t>
  </si>
  <si>
    <t>951 0503 1810022610 240</t>
  </si>
  <si>
    <t>951 0605 1210021700 240</t>
  </si>
  <si>
    <t>951 0605 1210021700 200</t>
  </si>
  <si>
    <t xml:space="preserve">951 0705 2210000190 240 </t>
  </si>
  <si>
    <t xml:space="preserve">951 0705 2210000190 200 </t>
  </si>
  <si>
    <t xml:space="preserve">951 1105 1310021950 240 </t>
  </si>
  <si>
    <t xml:space="preserve">951 1105 1310021950 200 </t>
  </si>
  <si>
    <t xml:space="preserve">951 0801 1120090210 850 </t>
  </si>
  <si>
    <t xml:space="preserve">951 0801 1120090210 800 </t>
  </si>
  <si>
    <t>951 0801 1120000590 240</t>
  </si>
  <si>
    <t>951 0801 1120000590 200</t>
  </si>
  <si>
    <t xml:space="preserve">951 0801 1120000590 110 </t>
  </si>
  <si>
    <t xml:space="preserve">951 0801 1120000590 100 </t>
  </si>
  <si>
    <t>Расходы на выплаты персоналу казенных учреждений</t>
  </si>
  <si>
    <t xml:space="preserve">951 0801 1110090210 850 </t>
  </si>
  <si>
    <t xml:space="preserve">951 0801 1110090210 800 </t>
  </si>
  <si>
    <t>951 0801 1110090210 000</t>
  </si>
  <si>
    <t xml:space="preserve">951 0801 1110000590 850 </t>
  </si>
  <si>
    <t xml:space="preserve">951 0801 1110000590 800 </t>
  </si>
  <si>
    <t xml:space="preserve">951 0801 1110000590 240 </t>
  </si>
  <si>
    <t xml:space="preserve">951 0801 1110000590 200 </t>
  </si>
  <si>
    <t xml:space="preserve">951 0801 1110000590 110 </t>
  </si>
  <si>
    <t xml:space="preserve">951 0801 1110000590 100 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</si>
  <si>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</si>
  <si>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01 апреля</t>
  </si>
  <si>
    <t>000 1 01 02020 01 0000 110</t>
  </si>
  <si>
    <t>000 1 01 02020 01 3000 110</t>
  </si>
  <si>
    <t>Налог на доходы физических лиц с доходов, полученных от осуществления деятельности физическими лицами 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</si>
  <si>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>000 1 01 02030 01 2100 110</t>
  </si>
  <si>
    <t xml:space="preserve">Единый сельскохозяйственный налог (за налоговые периоды, истекшие до 1 января 2011 года) </t>
  </si>
  <si>
    <t>000 1 05 03020 01 1000 110</t>
  </si>
  <si>
    <t>000 1 05 03020 01 0000 110</t>
  </si>
  <si>
    <t>000 1 06 01030 10 4000 110</t>
  </si>
  <si>
    <t>000 1 06 06033 10 2000 110</t>
  </si>
  <si>
    <t>000 1 06 06033 10 2100 110</t>
  </si>
  <si>
    <t>000 1 06 06043 10 4000 110</t>
  </si>
  <si>
    <t>в том числе:                                        НАЛОГОВЫЕ И НЕНАЛОГОВЫЕ ДОХОДЫ</t>
  </si>
  <si>
    <t>в том числе :                                                Администрация Алексеевского сельского поселения</t>
  </si>
  <si>
    <t>Расходы бюджета - всего</t>
  </si>
  <si>
    <t xml:space="preserve">951 0104 2210085050 500 </t>
  </si>
  <si>
    <t xml:space="preserve">951 0113 2220000190 853 </t>
  </si>
  <si>
    <t>Уплата иных платежей</t>
  </si>
  <si>
    <t xml:space="preserve">951 0503 0720021440 240 </t>
  </si>
  <si>
    <t>Уплата  прочих налогов, сборов и иных платежей</t>
  </si>
  <si>
    <t xml:space="preserve">951 0801 1120000590 800 </t>
  </si>
  <si>
    <t xml:space="preserve">951 0801 1120000590 850 </t>
  </si>
  <si>
    <t xml:space="preserve">951 0801 1120000590 852 </t>
  </si>
  <si>
    <t>апреля</t>
  </si>
  <si>
    <t>01</t>
  </si>
  <si>
    <t>000 1 01 02030 01 2000 110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</si>
</sst>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aiandra GD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4" fontId="18" fillId="0" borderId="38" xfId="0" applyNumberFormat="1" applyFon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9" fontId="16" fillId="0" borderId="5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4" fontId="1" fillId="0" borderId="4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60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0"/>
  <sheetViews>
    <sheetView tabSelected="1" view="pageBreakPreview" zoomScale="140" zoomScaleSheetLayoutView="140" zoomScalePageLayoutView="0" workbookViewId="0" topLeftCell="A1">
      <selection activeCell="DC23" sqref="DC23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17"/>
      <c r="AC1" s="217"/>
      <c r="AD1" s="217"/>
      <c r="AW1" s="228" t="s">
        <v>214</v>
      </c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6"/>
      <c r="DB1" s="26"/>
      <c r="DC1" s="26"/>
    </row>
    <row r="2" spans="28:104" ht="6.75" customHeight="1">
      <c r="AB2" s="22"/>
      <c r="AC2" s="22"/>
      <c r="AD2" s="2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180" t="s">
        <v>116</v>
      </c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CJ3" s="221" t="s">
        <v>81</v>
      </c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3"/>
    </row>
    <row r="4" spans="28:104" ht="18" customHeight="1">
      <c r="AB4" s="18"/>
      <c r="AC4" s="18"/>
      <c r="AD4" s="18"/>
      <c r="BH4" s="192" t="s">
        <v>215</v>
      </c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J4" s="183" t="s">
        <v>112</v>
      </c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5"/>
    </row>
    <row r="5" spans="30:104" ht="18" customHeight="1">
      <c r="AD5" s="2" t="s">
        <v>85</v>
      </c>
      <c r="AH5" s="199" t="s">
        <v>556</v>
      </c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" t="s">
        <v>257</v>
      </c>
      <c r="BT5" s="192" t="s">
        <v>82</v>
      </c>
      <c r="BU5" s="192"/>
      <c r="BV5" s="192"/>
      <c r="BW5" s="192"/>
      <c r="BX5" s="192"/>
      <c r="BY5" s="192"/>
      <c r="BZ5" s="192"/>
      <c r="CJ5" s="187">
        <v>42461</v>
      </c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9"/>
    </row>
    <row r="6" spans="2:104" ht="18" customHeight="1">
      <c r="B6" s="1" t="s">
        <v>86</v>
      </c>
      <c r="BP6" s="191" t="s">
        <v>83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J6" s="190">
        <v>79228953</v>
      </c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9"/>
    </row>
    <row r="7" spans="1:104" ht="12" customHeight="1">
      <c r="A7" s="4"/>
      <c r="B7" s="198" t="s">
        <v>87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4"/>
      <c r="W7" s="4"/>
      <c r="X7" s="4"/>
      <c r="Y7" s="4"/>
      <c r="Z7" s="4"/>
      <c r="AA7" s="199" t="s">
        <v>72</v>
      </c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4"/>
      <c r="BK7" s="4"/>
      <c r="BL7" s="4"/>
      <c r="BM7" s="4"/>
      <c r="BN7" s="4"/>
      <c r="BO7" s="4"/>
      <c r="BP7" s="186" t="s">
        <v>84</v>
      </c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4"/>
      <c r="CB7" s="4"/>
      <c r="CC7" s="4"/>
      <c r="CD7" s="4"/>
      <c r="CE7" s="4"/>
      <c r="CF7" s="4"/>
      <c r="CG7" s="4"/>
      <c r="CH7" s="13"/>
      <c r="CI7" s="4"/>
      <c r="CJ7" s="218" t="s">
        <v>80</v>
      </c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20"/>
    </row>
    <row r="8" spans="2:104" ht="15.75" customHeight="1">
      <c r="B8" s="23" t="s">
        <v>88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193" t="s">
        <v>115</v>
      </c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P8" s="191" t="s">
        <v>216</v>
      </c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J8" s="190">
        <v>60631405</v>
      </c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</row>
    <row r="9" spans="2:104" ht="11.25" customHeight="1">
      <c r="B9" s="23" t="s">
        <v>448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CJ9" s="190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9"/>
    </row>
    <row r="10" spans="1:104" ht="15.75" customHeight="1" thickBot="1">
      <c r="A10" s="4"/>
      <c r="B10" s="198" t="s">
        <v>89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61">
        <v>383</v>
      </c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3"/>
    </row>
    <row r="11" spans="1:104" ht="19.5" customHeight="1">
      <c r="A11" s="178" t="s">
        <v>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</row>
    <row r="12" spans="1:104" ht="11.25" customHeight="1">
      <c r="A12" s="164" t="s">
        <v>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89" t="s">
        <v>113</v>
      </c>
      <c r="AC12" s="90"/>
      <c r="AD12" s="200" t="s">
        <v>113</v>
      </c>
      <c r="AE12" s="90"/>
      <c r="AF12" s="90"/>
      <c r="AG12" s="91"/>
      <c r="AH12" s="173" t="s">
        <v>20</v>
      </c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4"/>
      <c r="AX12" s="173" t="s">
        <v>18</v>
      </c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73" t="s">
        <v>7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74"/>
      <c r="CJ12" s="173" t="s">
        <v>8</v>
      </c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74"/>
    </row>
    <row r="13" spans="1:104" ht="32.2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92"/>
      <c r="AC13" s="93"/>
      <c r="AD13" s="200"/>
      <c r="AE13" s="93"/>
      <c r="AF13" s="93"/>
      <c r="AG13" s="94"/>
      <c r="AH13" s="17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76"/>
      <c r="AX13" s="17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7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76"/>
      <c r="CJ13" s="17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76"/>
    </row>
    <row r="14" spans="1:104" ht="12" thickBot="1">
      <c r="A14" s="171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86"/>
      <c r="AC14" s="87"/>
      <c r="AD14" s="97">
        <v>2</v>
      </c>
      <c r="AE14" s="87"/>
      <c r="AF14" s="87"/>
      <c r="AG14" s="88"/>
      <c r="AH14" s="170">
        <v>3</v>
      </c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2"/>
      <c r="AX14" s="170">
        <v>4</v>
      </c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2"/>
      <c r="BP14" s="166">
        <v>5</v>
      </c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8"/>
      <c r="CG14" s="167"/>
      <c r="CH14" s="167"/>
      <c r="CI14" s="168"/>
      <c r="CJ14" s="170">
        <v>6</v>
      </c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</row>
    <row r="15" spans="1:104" ht="15.75" customHeight="1">
      <c r="A15" s="181" t="s">
        <v>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2"/>
      <c r="AB15" s="80" t="s">
        <v>10</v>
      </c>
      <c r="AC15" s="81"/>
      <c r="AD15" s="68" t="s">
        <v>10</v>
      </c>
      <c r="AE15" s="81"/>
      <c r="AF15" s="81"/>
      <c r="AG15" s="82"/>
      <c r="AH15" s="194" t="s">
        <v>15</v>
      </c>
      <c r="AI15" s="194"/>
      <c r="AJ15" s="194"/>
      <c r="AK15" s="194"/>
      <c r="AL15" s="194"/>
      <c r="AM15" s="194"/>
      <c r="AN15" s="194"/>
      <c r="AO15" s="194"/>
      <c r="AP15" s="194"/>
      <c r="AQ15" s="195"/>
      <c r="AR15" s="196"/>
      <c r="AS15" s="196"/>
      <c r="AT15" s="196"/>
      <c r="AU15" s="196"/>
      <c r="AV15" s="196"/>
      <c r="AW15" s="197"/>
      <c r="AX15" s="169">
        <f>AX16+AX75</f>
        <v>11223300</v>
      </c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>
        <f>BP16+BP75</f>
        <v>2942373.89</v>
      </c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>
        <f>CJ16+CJ75</f>
        <v>8280926.11</v>
      </c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7"/>
    </row>
    <row r="16" spans="1:104" ht="26.25" customHeight="1">
      <c r="A16" s="214" t="s">
        <v>568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76" t="s">
        <v>23</v>
      </c>
      <c r="AC16" s="77"/>
      <c r="AD16" s="67" t="s">
        <v>23</v>
      </c>
      <c r="AE16" s="77"/>
      <c r="AF16" s="77"/>
      <c r="AG16" s="78"/>
      <c r="AH16" s="124" t="s">
        <v>24</v>
      </c>
      <c r="AI16" s="124"/>
      <c r="AJ16" s="124"/>
      <c r="AK16" s="124"/>
      <c r="AL16" s="124"/>
      <c r="AM16" s="124"/>
      <c r="AN16" s="124"/>
      <c r="AO16" s="124"/>
      <c r="AP16" s="124"/>
      <c r="AQ16" s="125"/>
      <c r="AR16" s="126"/>
      <c r="AS16" s="126"/>
      <c r="AT16" s="126"/>
      <c r="AU16" s="126"/>
      <c r="AV16" s="126"/>
      <c r="AW16" s="127"/>
      <c r="AX16" s="152">
        <f>AX17+AX27+AX33+AX39+AX58+AX68+AX72</f>
        <v>5919000</v>
      </c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>
        <f>SUM(BP17+BP27+BP33+BP39+BP58+BP62+BP68+BP72)</f>
        <v>831873.89</v>
      </c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28">
        <f>AX16-BP16</f>
        <v>5087126.11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31"/>
    </row>
    <row r="17" spans="1:104" ht="27" customHeight="1">
      <c r="A17" s="201" t="s">
        <v>25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  <c r="AB17" s="83"/>
      <c r="AC17" s="84"/>
      <c r="AD17" s="71" t="s">
        <v>23</v>
      </c>
      <c r="AE17" s="84"/>
      <c r="AF17" s="84"/>
      <c r="AG17" s="85"/>
      <c r="AH17" s="137" t="s">
        <v>26</v>
      </c>
      <c r="AI17" s="137"/>
      <c r="AJ17" s="137"/>
      <c r="AK17" s="137"/>
      <c r="AL17" s="137"/>
      <c r="AM17" s="137"/>
      <c r="AN17" s="137"/>
      <c r="AO17" s="137"/>
      <c r="AP17" s="137"/>
      <c r="AQ17" s="134"/>
      <c r="AR17" s="135"/>
      <c r="AS17" s="135"/>
      <c r="AT17" s="135"/>
      <c r="AU17" s="135"/>
      <c r="AV17" s="135"/>
      <c r="AW17" s="136"/>
      <c r="AX17" s="148">
        <f>AX18</f>
        <v>1089300</v>
      </c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>
        <f>BP18</f>
        <v>147464.11000000002</v>
      </c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>
        <f>CJ18</f>
        <v>941835.89</v>
      </c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9"/>
    </row>
    <row r="18" spans="1:104" ht="21" customHeight="1">
      <c r="A18" s="122" t="s">
        <v>27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76"/>
      <c r="AC18" s="77"/>
      <c r="AD18" s="67" t="s">
        <v>23</v>
      </c>
      <c r="AE18" s="77"/>
      <c r="AF18" s="77"/>
      <c r="AG18" s="78"/>
      <c r="AH18" s="124" t="s">
        <v>28</v>
      </c>
      <c r="AI18" s="124"/>
      <c r="AJ18" s="124"/>
      <c r="AK18" s="124"/>
      <c r="AL18" s="124"/>
      <c r="AM18" s="124"/>
      <c r="AN18" s="124"/>
      <c r="AO18" s="124"/>
      <c r="AP18" s="124"/>
      <c r="AQ18" s="125"/>
      <c r="AR18" s="126"/>
      <c r="AS18" s="126"/>
      <c r="AT18" s="126"/>
      <c r="AU18" s="126"/>
      <c r="AV18" s="126"/>
      <c r="AW18" s="127"/>
      <c r="AX18" s="152">
        <f>AX19+AX23+AX21</f>
        <v>1089300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>
        <f>BP19+BP23+BP21</f>
        <v>147464.11000000002</v>
      </c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28">
        <f aca="true" t="shared" si="0" ref="CJ18:CJ26">AX18-BP18</f>
        <v>941835.89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31"/>
    </row>
    <row r="19" spans="1:104" ht="104.25" customHeight="1">
      <c r="A19" s="122" t="s">
        <v>143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76"/>
      <c r="AC19" s="77"/>
      <c r="AD19" s="67" t="s">
        <v>23</v>
      </c>
      <c r="AE19" s="77"/>
      <c r="AF19" s="77"/>
      <c r="AG19" s="78"/>
      <c r="AH19" s="124" t="s">
        <v>129</v>
      </c>
      <c r="AI19" s="124"/>
      <c r="AJ19" s="124"/>
      <c r="AK19" s="124"/>
      <c r="AL19" s="124"/>
      <c r="AM19" s="124"/>
      <c r="AN19" s="124"/>
      <c r="AO19" s="124"/>
      <c r="AP19" s="124"/>
      <c r="AQ19" s="125"/>
      <c r="AR19" s="126"/>
      <c r="AS19" s="126"/>
      <c r="AT19" s="126"/>
      <c r="AU19" s="126"/>
      <c r="AV19" s="126"/>
      <c r="AW19" s="127"/>
      <c r="AX19" s="128">
        <f>AX20</f>
        <v>1089300</v>
      </c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30"/>
      <c r="BN19" s="35"/>
      <c r="BO19" s="35"/>
      <c r="BP19" s="128">
        <f>BP20</f>
        <v>132241.1</v>
      </c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30"/>
      <c r="CF19" s="35"/>
      <c r="CG19" s="35"/>
      <c r="CH19" s="35"/>
      <c r="CI19" s="35"/>
      <c r="CJ19" s="128">
        <f t="shared" si="0"/>
        <v>957058.9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31"/>
    </row>
    <row r="20" spans="1:104" ht="109.5" customHeight="1">
      <c r="A20" s="122" t="s">
        <v>143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3"/>
      <c r="AB20" s="79"/>
      <c r="AC20" s="77"/>
      <c r="AD20" s="67" t="s">
        <v>23</v>
      </c>
      <c r="AE20" s="77"/>
      <c r="AF20" s="77"/>
      <c r="AG20" s="78"/>
      <c r="AH20" s="124" t="s">
        <v>130</v>
      </c>
      <c r="AI20" s="124"/>
      <c r="AJ20" s="124"/>
      <c r="AK20" s="124"/>
      <c r="AL20" s="124"/>
      <c r="AM20" s="124"/>
      <c r="AN20" s="124"/>
      <c r="AO20" s="124"/>
      <c r="AP20" s="124"/>
      <c r="AQ20" s="125"/>
      <c r="AR20" s="126"/>
      <c r="AS20" s="126"/>
      <c r="AT20" s="126"/>
      <c r="AU20" s="126"/>
      <c r="AV20" s="126"/>
      <c r="AW20" s="127"/>
      <c r="AX20" s="128">
        <v>1089300</v>
      </c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35"/>
      <c r="BO20" s="35"/>
      <c r="BP20" s="128">
        <v>132241.1</v>
      </c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30"/>
      <c r="CF20" s="35"/>
      <c r="CG20" s="35"/>
      <c r="CH20" s="35"/>
      <c r="CI20" s="35"/>
      <c r="CJ20" s="128">
        <f t="shared" si="0"/>
        <v>957058.9</v>
      </c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31"/>
    </row>
    <row r="21" spans="1:104" ht="143.25" customHeight="1">
      <c r="A21" s="122" t="s">
        <v>559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76"/>
      <c r="AC21" s="77"/>
      <c r="AD21" s="67" t="s">
        <v>23</v>
      </c>
      <c r="AE21" s="77"/>
      <c r="AF21" s="77"/>
      <c r="AG21" s="78"/>
      <c r="AH21" s="124" t="s">
        <v>557</v>
      </c>
      <c r="AI21" s="124"/>
      <c r="AJ21" s="124"/>
      <c r="AK21" s="124"/>
      <c r="AL21" s="124"/>
      <c r="AM21" s="124"/>
      <c r="AN21" s="124"/>
      <c r="AO21" s="124"/>
      <c r="AP21" s="124"/>
      <c r="AQ21" s="125"/>
      <c r="AR21" s="126"/>
      <c r="AS21" s="126"/>
      <c r="AT21" s="126"/>
      <c r="AU21" s="126"/>
      <c r="AV21" s="126"/>
      <c r="AW21" s="127"/>
      <c r="AX21" s="128">
        <f>AX22</f>
        <v>0</v>
      </c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0"/>
      <c r="BN21" s="35"/>
      <c r="BO21" s="35"/>
      <c r="BP21" s="128">
        <f>BP22</f>
        <v>100</v>
      </c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30"/>
      <c r="CF21" s="35"/>
      <c r="CG21" s="35"/>
      <c r="CH21" s="35"/>
      <c r="CI21" s="35"/>
      <c r="CJ21" s="128">
        <f t="shared" si="0"/>
        <v>-100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31"/>
    </row>
    <row r="22" spans="1:104" ht="139.5" customHeight="1">
      <c r="A22" s="122" t="s">
        <v>559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3"/>
      <c r="AB22" s="79"/>
      <c r="AC22" s="77"/>
      <c r="AD22" s="67" t="s">
        <v>23</v>
      </c>
      <c r="AE22" s="77"/>
      <c r="AF22" s="77"/>
      <c r="AG22" s="78"/>
      <c r="AH22" s="124" t="s">
        <v>558</v>
      </c>
      <c r="AI22" s="124"/>
      <c r="AJ22" s="124"/>
      <c r="AK22" s="124"/>
      <c r="AL22" s="124"/>
      <c r="AM22" s="124"/>
      <c r="AN22" s="124"/>
      <c r="AO22" s="124"/>
      <c r="AP22" s="124"/>
      <c r="AQ22" s="125"/>
      <c r="AR22" s="126"/>
      <c r="AS22" s="126"/>
      <c r="AT22" s="126"/>
      <c r="AU22" s="126"/>
      <c r="AV22" s="126"/>
      <c r="AW22" s="127"/>
      <c r="AX22" s="128">
        <v>0</v>
      </c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0"/>
      <c r="BN22" s="35"/>
      <c r="BO22" s="35"/>
      <c r="BP22" s="128">
        <v>100</v>
      </c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30"/>
      <c r="CF22" s="35"/>
      <c r="CG22" s="35"/>
      <c r="CH22" s="35"/>
      <c r="CI22" s="35"/>
      <c r="CJ22" s="128">
        <f t="shared" si="0"/>
        <v>-100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31"/>
    </row>
    <row r="23" spans="1:104" ht="72" customHeight="1">
      <c r="A23" s="122" t="s">
        <v>142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76" t="s">
        <v>23</v>
      </c>
      <c r="AC23" s="77"/>
      <c r="AD23" s="67" t="s">
        <v>23</v>
      </c>
      <c r="AE23" s="77"/>
      <c r="AF23" s="77"/>
      <c r="AG23" s="78"/>
      <c r="AH23" s="124" t="s">
        <v>138</v>
      </c>
      <c r="AI23" s="124"/>
      <c r="AJ23" s="124"/>
      <c r="AK23" s="124"/>
      <c r="AL23" s="124"/>
      <c r="AM23" s="124"/>
      <c r="AN23" s="124"/>
      <c r="AO23" s="124"/>
      <c r="AP23" s="124"/>
      <c r="AQ23" s="125"/>
      <c r="AR23" s="126"/>
      <c r="AS23" s="126"/>
      <c r="AT23" s="126"/>
      <c r="AU23" s="126"/>
      <c r="AV23" s="126"/>
      <c r="AW23" s="127"/>
      <c r="AX23" s="128">
        <f>AX24+AX25</f>
        <v>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30"/>
      <c r="BN23" s="35"/>
      <c r="BO23" s="35"/>
      <c r="BP23" s="128">
        <f>BP24+BP25</f>
        <v>15123.01</v>
      </c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30"/>
      <c r="CF23" s="35"/>
      <c r="CG23" s="35"/>
      <c r="CH23" s="35"/>
      <c r="CI23" s="35"/>
      <c r="CJ23" s="128">
        <f t="shared" si="0"/>
        <v>-15123.01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31"/>
    </row>
    <row r="24" spans="1:104" ht="69" customHeight="1">
      <c r="A24" s="122" t="s">
        <v>142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3"/>
      <c r="AB24" s="79"/>
      <c r="AC24" s="77"/>
      <c r="AD24" s="67" t="s">
        <v>23</v>
      </c>
      <c r="AE24" s="77"/>
      <c r="AF24" s="77"/>
      <c r="AG24" s="78"/>
      <c r="AH24" s="124" t="s">
        <v>139</v>
      </c>
      <c r="AI24" s="124"/>
      <c r="AJ24" s="124"/>
      <c r="AK24" s="124"/>
      <c r="AL24" s="124"/>
      <c r="AM24" s="124"/>
      <c r="AN24" s="124"/>
      <c r="AO24" s="124"/>
      <c r="AP24" s="124"/>
      <c r="AQ24" s="125"/>
      <c r="AR24" s="126"/>
      <c r="AS24" s="126"/>
      <c r="AT24" s="126"/>
      <c r="AU24" s="126"/>
      <c r="AV24" s="126"/>
      <c r="AW24" s="127"/>
      <c r="AX24" s="128">
        <v>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N24" s="35"/>
      <c r="BO24" s="35"/>
      <c r="BP24" s="128">
        <v>15095.6</v>
      </c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30"/>
      <c r="CF24" s="35"/>
      <c r="CG24" s="35"/>
      <c r="CH24" s="35"/>
      <c r="CI24" s="35"/>
      <c r="CJ24" s="128">
        <f t="shared" si="0"/>
        <v>-15095.6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31"/>
    </row>
    <row r="25" spans="1:104" ht="69" customHeight="1">
      <c r="A25" s="122" t="s">
        <v>142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79"/>
      <c r="AC25" s="77"/>
      <c r="AD25" s="67" t="s">
        <v>23</v>
      </c>
      <c r="AE25" s="77"/>
      <c r="AF25" s="77"/>
      <c r="AG25" s="78"/>
      <c r="AH25" s="124" t="s">
        <v>581</v>
      </c>
      <c r="AI25" s="124"/>
      <c r="AJ25" s="124"/>
      <c r="AK25" s="124"/>
      <c r="AL25" s="124"/>
      <c r="AM25" s="124"/>
      <c r="AN25" s="124"/>
      <c r="AO25" s="124"/>
      <c r="AP25" s="124"/>
      <c r="AQ25" s="125"/>
      <c r="AR25" s="126"/>
      <c r="AS25" s="126"/>
      <c r="AT25" s="126"/>
      <c r="AU25" s="126"/>
      <c r="AV25" s="126"/>
      <c r="AW25" s="127"/>
      <c r="AX25" s="128">
        <f>AX26</f>
        <v>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30"/>
      <c r="BN25" s="35"/>
      <c r="BO25" s="35"/>
      <c r="BP25" s="128">
        <f>BP26</f>
        <v>27.41</v>
      </c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30"/>
      <c r="CF25" s="35"/>
      <c r="CG25" s="35"/>
      <c r="CH25" s="35"/>
      <c r="CI25" s="35"/>
      <c r="CJ25" s="128">
        <f t="shared" si="0"/>
        <v>-27.41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31"/>
    </row>
    <row r="26" spans="1:104" ht="69" customHeight="1">
      <c r="A26" s="122" t="s">
        <v>142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3"/>
      <c r="AB26" s="79"/>
      <c r="AC26" s="77"/>
      <c r="AD26" s="67" t="s">
        <v>23</v>
      </c>
      <c r="AE26" s="77"/>
      <c r="AF26" s="77"/>
      <c r="AG26" s="78"/>
      <c r="AH26" s="124" t="s">
        <v>560</v>
      </c>
      <c r="AI26" s="124"/>
      <c r="AJ26" s="124"/>
      <c r="AK26" s="124"/>
      <c r="AL26" s="124"/>
      <c r="AM26" s="124"/>
      <c r="AN26" s="124"/>
      <c r="AO26" s="124"/>
      <c r="AP26" s="124"/>
      <c r="AQ26" s="125"/>
      <c r="AR26" s="126"/>
      <c r="AS26" s="126"/>
      <c r="AT26" s="126"/>
      <c r="AU26" s="126"/>
      <c r="AV26" s="126"/>
      <c r="AW26" s="127"/>
      <c r="AX26" s="128">
        <v>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  <c r="BN26" s="35"/>
      <c r="BO26" s="35"/>
      <c r="BP26" s="128">
        <v>27.41</v>
      </c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30"/>
      <c r="CF26" s="35"/>
      <c r="CG26" s="35"/>
      <c r="CH26" s="35"/>
      <c r="CI26" s="35"/>
      <c r="CJ26" s="128">
        <f t="shared" si="0"/>
        <v>-27.41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31"/>
    </row>
    <row r="27" spans="1:104" ht="59.25" customHeight="1">
      <c r="A27" s="142" t="s">
        <v>155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71"/>
      <c r="AC27" s="65"/>
      <c r="AD27" s="71" t="s">
        <v>23</v>
      </c>
      <c r="AE27" s="16"/>
      <c r="AF27" s="16"/>
      <c r="AG27" s="16"/>
      <c r="AH27" s="134" t="s">
        <v>156</v>
      </c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6"/>
      <c r="AX27" s="138">
        <f>AX28</f>
        <v>1649100</v>
      </c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39"/>
      <c r="BL27" s="39"/>
      <c r="BM27" s="37"/>
      <c r="BN27" s="38"/>
      <c r="BO27" s="38"/>
      <c r="BP27" s="138">
        <f>BP28</f>
        <v>362558.8599999999</v>
      </c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39"/>
      <c r="CC27" s="39"/>
      <c r="CD27" s="39"/>
      <c r="CE27" s="37"/>
      <c r="CF27" s="38"/>
      <c r="CG27" s="38"/>
      <c r="CH27" s="38"/>
      <c r="CI27" s="38"/>
      <c r="CJ27" s="138">
        <f aca="true" t="shared" si="1" ref="CJ27:CJ32">AX27-BP27</f>
        <v>1286541.1400000001</v>
      </c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41"/>
    </row>
    <row r="28" spans="1:104" ht="43.5" customHeight="1">
      <c r="A28" s="132" t="s">
        <v>154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67"/>
      <c r="AC28" s="64"/>
      <c r="AD28" s="67" t="s">
        <v>23</v>
      </c>
      <c r="AE28" s="15"/>
      <c r="AF28" s="15"/>
      <c r="AG28" s="15"/>
      <c r="AH28" s="125" t="s">
        <v>153</v>
      </c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7"/>
      <c r="AX28" s="128">
        <f>AX29+AX30+AX31+AX32</f>
        <v>1649100</v>
      </c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42"/>
      <c r="BL28" s="42"/>
      <c r="BM28" s="33"/>
      <c r="BN28" s="35"/>
      <c r="BO28" s="35"/>
      <c r="BP28" s="128">
        <f>BP29+BP30+BP31+BP32</f>
        <v>362558.8599999999</v>
      </c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42"/>
      <c r="CC28" s="42"/>
      <c r="CD28" s="42"/>
      <c r="CE28" s="33"/>
      <c r="CF28" s="35"/>
      <c r="CG28" s="35"/>
      <c r="CH28" s="35"/>
      <c r="CI28" s="35"/>
      <c r="CJ28" s="128">
        <f t="shared" si="1"/>
        <v>1286541.1400000001</v>
      </c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31"/>
    </row>
    <row r="29" spans="1:104" ht="96.75" customHeight="1">
      <c r="A29" s="132" t="s">
        <v>151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67"/>
      <c r="AC29" s="64"/>
      <c r="AD29" s="67" t="s">
        <v>23</v>
      </c>
      <c r="AE29" s="15"/>
      <c r="AF29" s="15"/>
      <c r="AG29" s="15"/>
      <c r="AH29" s="125" t="s">
        <v>152</v>
      </c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7"/>
      <c r="AX29" s="128">
        <v>574900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42"/>
      <c r="BL29" s="42"/>
      <c r="BM29" s="33"/>
      <c r="BN29" s="35"/>
      <c r="BO29" s="35"/>
      <c r="BP29" s="128">
        <v>126112.92</v>
      </c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42"/>
      <c r="CC29" s="42"/>
      <c r="CD29" s="42"/>
      <c r="CE29" s="33"/>
      <c r="CF29" s="35"/>
      <c r="CG29" s="35"/>
      <c r="CH29" s="35"/>
      <c r="CI29" s="35"/>
      <c r="CJ29" s="128">
        <f t="shared" si="1"/>
        <v>448787.08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31"/>
    </row>
    <row r="30" spans="1:104" ht="117" customHeight="1">
      <c r="A30" s="132" t="s">
        <v>201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67"/>
      <c r="AC30" s="64"/>
      <c r="AD30" s="67" t="s">
        <v>23</v>
      </c>
      <c r="AE30" s="15"/>
      <c r="AF30" s="15"/>
      <c r="AG30" s="15"/>
      <c r="AH30" s="125" t="s">
        <v>150</v>
      </c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7"/>
      <c r="AX30" s="128">
        <v>11600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42"/>
      <c r="BL30" s="42"/>
      <c r="BM30" s="33"/>
      <c r="BN30" s="35"/>
      <c r="BO30" s="35"/>
      <c r="BP30" s="128">
        <v>2203.04</v>
      </c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42"/>
      <c r="CC30" s="42"/>
      <c r="CD30" s="42"/>
      <c r="CE30" s="33"/>
      <c r="CF30" s="35"/>
      <c r="CG30" s="35"/>
      <c r="CH30" s="35"/>
      <c r="CI30" s="35"/>
      <c r="CJ30" s="128">
        <f t="shared" si="1"/>
        <v>9396.96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31"/>
    </row>
    <row r="31" spans="1:104" ht="96.75" customHeight="1">
      <c r="A31" s="132" t="s">
        <v>148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67"/>
      <c r="AC31" s="64"/>
      <c r="AD31" s="67" t="s">
        <v>23</v>
      </c>
      <c r="AE31" s="15"/>
      <c r="AF31" s="15"/>
      <c r="AG31" s="15"/>
      <c r="AH31" s="125" t="s">
        <v>149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7"/>
      <c r="AX31" s="128">
        <v>1062600</v>
      </c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42"/>
      <c r="BL31" s="42"/>
      <c r="BM31" s="33"/>
      <c r="BN31" s="35"/>
      <c r="BO31" s="35"/>
      <c r="BP31" s="128">
        <v>256918.24</v>
      </c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42"/>
      <c r="CC31" s="42"/>
      <c r="CD31" s="42"/>
      <c r="CE31" s="33"/>
      <c r="CF31" s="35"/>
      <c r="CG31" s="35"/>
      <c r="CH31" s="35"/>
      <c r="CI31" s="35"/>
      <c r="CJ31" s="128">
        <f t="shared" si="1"/>
        <v>805681.76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31"/>
    </row>
    <row r="32" spans="1:104" ht="96.75" customHeight="1">
      <c r="A32" s="132" t="s">
        <v>146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67"/>
      <c r="AC32" s="64"/>
      <c r="AD32" s="67" t="s">
        <v>23</v>
      </c>
      <c r="AE32" s="15"/>
      <c r="AF32" s="15"/>
      <c r="AG32" s="15"/>
      <c r="AH32" s="125" t="s">
        <v>147</v>
      </c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7"/>
      <c r="AX32" s="128">
        <v>0</v>
      </c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42"/>
      <c r="BL32" s="42"/>
      <c r="BM32" s="33"/>
      <c r="BN32" s="35"/>
      <c r="BO32" s="35"/>
      <c r="BP32" s="128">
        <v>-22675.34</v>
      </c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42"/>
      <c r="CC32" s="42"/>
      <c r="CD32" s="42"/>
      <c r="CE32" s="33"/>
      <c r="CF32" s="35"/>
      <c r="CG32" s="35"/>
      <c r="CH32" s="35"/>
      <c r="CI32" s="35"/>
      <c r="CJ32" s="128">
        <f t="shared" si="1"/>
        <v>22675.34</v>
      </c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31"/>
    </row>
    <row r="33" spans="1:104" ht="21.75" customHeight="1">
      <c r="A33" s="201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2"/>
      <c r="AB33" s="83"/>
      <c r="AC33" s="84"/>
      <c r="AD33" s="71" t="s">
        <v>23</v>
      </c>
      <c r="AE33" s="84"/>
      <c r="AF33" s="84"/>
      <c r="AG33" s="85"/>
      <c r="AH33" s="137" t="s">
        <v>30</v>
      </c>
      <c r="AI33" s="137"/>
      <c r="AJ33" s="137"/>
      <c r="AK33" s="137"/>
      <c r="AL33" s="137"/>
      <c r="AM33" s="137"/>
      <c r="AN33" s="137"/>
      <c r="AO33" s="137"/>
      <c r="AP33" s="137"/>
      <c r="AQ33" s="134"/>
      <c r="AR33" s="135"/>
      <c r="AS33" s="135"/>
      <c r="AT33" s="135"/>
      <c r="AU33" s="135"/>
      <c r="AV33" s="135"/>
      <c r="AW33" s="136"/>
      <c r="AX33" s="148">
        <f>AX34</f>
        <v>12000</v>
      </c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>
        <f>BP34</f>
        <v>190389.4</v>
      </c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>
        <f aca="true" t="shared" si="2" ref="CJ33:CJ39">AX33-BP33</f>
        <v>-178389.4</v>
      </c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9"/>
    </row>
    <row r="34" spans="1:104" ht="23.25" customHeight="1">
      <c r="A34" s="122" t="s">
        <v>31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3"/>
      <c r="AB34" s="76"/>
      <c r="AC34" s="77"/>
      <c r="AD34" s="67" t="s">
        <v>23</v>
      </c>
      <c r="AE34" s="77"/>
      <c r="AF34" s="77"/>
      <c r="AG34" s="78"/>
      <c r="AH34" s="124" t="s">
        <v>133</v>
      </c>
      <c r="AI34" s="124"/>
      <c r="AJ34" s="124"/>
      <c r="AK34" s="124"/>
      <c r="AL34" s="124"/>
      <c r="AM34" s="124"/>
      <c r="AN34" s="124"/>
      <c r="AO34" s="124"/>
      <c r="AP34" s="124"/>
      <c r="AQ34" s="125"/>
      <c r="AR34" s="126"/>
      <c r="AS34" s="126"/>
      <c r="AT34" s="126"/>
      <c r="AU34" s="126"/>
      <c r="AV34" s="126"/>
      <c r="AW34" s="127"/>
      <c r="AX34" s="128">
        <f>AX35+AX37</f>
        <v>12000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30"/>
      <c r="BN34" s="35"/>
      <c r="BO34" s="35"/>
      <c r="BP34" s="128">
        <f>BP35+BP37</f>
        <v>190389.4</v>
      </c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30"/>
      <c r="CF34" s="35"/>
      <c r="CG34" s="35"/>
      <c r="CH34" s="35"/>
      <c r="CI34" s="35"/>
      <c r="CJ34" s="128">
        <f t="shared" si="2"/>
        <v>-178389.4</v>
      </c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1"/>
    </row>
    <row r="35" spans="1:104" ht="24.75" customHeight="1">
      <c r="A35" s="122" t="s">
        <v>31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76"/>
      <c r="AC35" s="77"/>
      <c r="AD35" s="67" t="s">
        <v>23</v>
      </c>
      <c r="AE35" s="77"/>
      <c r="AF35" s="77"/>
      <c r="AG35" s="78"/>
      <c r="AH35" s="124" t="s">
        <v>131</v>
      </c>
      <c r="AI35" s="124"/>
      <c r="AJ35" s="124"/>
      <c r="AK35" s="124"/>
      <c r="AL35" s="124"/>
      <c r="AM35" s="124"/>
      <c r="AN35" s="124"/>
      <c r="AO35" s="124"/>
      <c r="AP35" s="124"/>
      <c r="AQ35" s="125"/>
      <c r="AR35" s="126"/>
      <c r="AS35" s="126"/>
      <c r="AT35" s="126"/>
      <c r="AU35" s="126"/>
      <c r="AV35" s="126"/>
      <c r="AW35" s="127"/>
      <c r="AX35" s="128">
        <f>AX36</f>
        <v>12000</v>
      </c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30"/>
      <c r="BN35" s="35"/>
      <c r="BO35" s="35"/>
      <c r="BP35" s="128">
        <f>BP36</f>
        <v>2812</v>
      </c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30"/>
      <c r="CF35" s="35"/>
      <c r="CG35" s="35"/>
      <c r="CH35" s="35"/>
      <c r="CI35" s="35"/>
      <c r="CJ35" s="128">
        <f t="shared" si="2"/>
        <v>9188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31"/>
    </row>
    <row r="36" spans="1:104" ht="21" customHeight="1">
      <c r="A36" s="122" t="s">
        <v>31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76"/>
      <c r="AC36" s="77"/>
      <c r="AD36" s="67" t="s">
        <v>23</v>
      </c>
      <c r="AE36" s="77"/>
      <c r="AF36" s="77"/>
      <c r="AG36" s="78"/>
      <c r="AH36" s="124" t="s">
        <v>132</v>
      </c>
      <c r="AI36" s="124"/>
      <c r="AJ36" s="124"/>
      <c r="AK36" s="124"/>
      <c r="AL36" s="124"/>
      <c r="AM36" s="124"/>
      <c r="AN36" s="124"/>
      <c r="AO36" s="124"/>
      <c r="AP36" s="124"/>
      <c r="AQ36" s="125"/>
      <c r="AR36" s="126"/>
      <c r="AS36" s="126"/>
      <c r="AT36" s="126"/>
      <c r="AU36" s="126"/>
      <c r="AV36" s="126"/>
      <c r="AW36" s="127"/>
      <c r="AX36" s="128">
        <v>12000</v>
      </c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30"/>
      <c r="BN36" s="35"/>
      <c r="BO36" s="35"/>
      <c r="BP36" s="128">
        <v>2812</v>
      </c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30"/>
      <c r="CF36" s="35"/>
      <c r="CG36" s="35"/>
      <c r="CH36" s="35"/>
      <c r="CI36" s="35"/>
      <c r="CJ36" s="128">
        <f t="shared" si="2"/>
        <v>9188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31"/>
    </row>
    <row r="37" spans="1:104" ht="39" customHeight="1">
      <c r="A37" s="122" t="s">
        <v>561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76"/>
      <c r="AC37" s="77"/>
      <c r="AD37" s="67" t="s">
        <v>23</v>
      </c>
      <c r="AE37" s="77"/>
      <c r="AF37" s="77"/>
      <c r="AG37" s="78"/>
      <c r="AH37" s="124" t="s">
        <v>563</v>
      </c>
      <c r="AI37" s="124"/>
      <c r="AJ37" s="124"/>
      <c r="AK37" s="124"/>
      <c r="AL37" s="124"/>
      <c r="AM37" s="124"/>
      <c r="AN37" s="124"/>
      <c r="AO37" s="124"/>
      <c r="AP37" s="124"/>
      <c r="AQ37" s="125"/>
      <c r="AR37" s="126"/>
      <c r="AS37" s="126"/>
      <c r="AT37" s="126"/>
      <c r="AU37" s="126"/>
      <c r="AV37" s="126"/>
      <c r="AW37" s="127"/>
      <c r="AX37" s="128">
        <f>AX38</f>
        <v>0</v>
      </c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35"/>
      <c r="BO37" s="35"/>
      <c r="BP37" s="128">
        <f>BP38</f>
        <v>187577.4</v>
      </c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30"/>
      <c r="CF37" s="35"/>
      <c r="CG37" s="35"/>
      <c r="CH37" s="35"/>
      <c r="CI37" s="35"/>
      <c r="CJ37" s="128">
        <f t="shared" si="2"/>
        <v>-187577.4</v>
      </c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31"/>
    </row>
    <row r="38" spans="1:104" ht="41.25" customHeight="1">
      <c r="A38" s="122" t="s">
        <v>561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76"/>
      <c r="AC38" s="77"/>
      <c r="AD38" s="67" t="s">
        <v>23</v>
      </c>
      <c r="AE38" s="77"/>
      <c r="AF38" s="77"/>
      <c r="AG38" s="78"/>
      <c r="AH38" s="124" t="s">
        <v>562</v>
      </c>
      <c r="AI38" s="124"/>
      <c r="AJ38" s="124"/>
      <c r="AK38" s="124"/>
      <c r="AL38" s="124"/>
      <c r="AM38" s="124"/>
      <c r="AN38" s="124"/>
      <c r="AO38" s="124"/>
      <c r="AP38" s="124"/>
      <c r="AQ38" s="125"/>
      <c r="AR38" s="126"/>
      <c r="AS38" s="126"/>
      <c r="AT38" s="126"/>
      <c r="AU38" s="126"/>
      <c r="AV38" s="126"/>
      <c r="AW38" s="127"/>
      <c r="AX38" s="128">
        <v>0</v>
      </c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  <c r="BN38" s="35"/>
      <c r="BO38" s="35"/>
      <c r="BP38" s="128">
        <v>187577.4</v>
      </c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30"/>
      <c r="CF38" s="35"/>
      <c r="CG38" s="35"/>
      <c r="CH38" s="35"/>
      <c r="CI38" s="35"/>
      <c r="CJ38" s="128">
        <f t="shared" si="2"/>
        <v>-187577.4</v>
      </c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1"/>
    </row>
    <row r="39" spans="1:104" ht="18" customHeight="1">
      <c r="A39" s="142" t="s">
        <v>32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71" t="s">
        <v>127</v>
      </c>
      <c r="AC39" s="65"/>
      <c r="AD39" s="71" t="s">
        <v>23</v>
      </c>
      <c r="AE39" s="134" t="s">
        <v>23</v>
      </c>
      <c r="AF39" s="135"/>
      <c r="AG39" s="136"/>
      <c r="AH39" s="137" t="s">
        <v>33</v>
      </c>
      <c r="AI39" s="137"/>
      <c r="AJ39" s="137"/>
      <c r="AK39" s="137"/>
      <c r="AL39" s="137"/>
      <c r="AM39" s="137"/>
      <c r="AN39" s="137"/>
      <c r="AO39" s="137"/>
      <c r="AP39" s="137"/>
      <c r="AQ39" s="134"/>
      <c r="AR39" s="135"/>
      <c r="AS39" s="135"/>
      <c r="AT39" s="135"/>
      <c r="AU39" s="135"/>
      <c r="AV39" s="135"/>
      <c r="AW39" s="136"/>
      <c r="AX39" s="148">
        <f>AX40+AX46</f>
        <v>2976500</v>
      </c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38"/>
      <c r="BO39" s="38"/>
      <c r="BP39" s="148">
        <f>BP40+BP46</f>
        <v>127502.28</v>
      </c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38"/>
      <c r="CG39" s="38"/>
      <c r="CH39" s="38"/>
      <c r="CI39" s="38"/>
      <c r="CJ39" s="148">
        <f t="shared" si="2"/>
        <v>2848997.72</v>
      </c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9"/>
    </row>
    <row r="40" spans="1:104" ht="18" customHeight="1">
      <c r="A40" s="132" t="s">
        <v>34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67"/>
      <c r="AC40" s="64"/>
      <c r="AD40" s="67" t="s">
        <v>23</v>
      </c>
      <c r="AE40" s="125" t="s">
        <v>23</v>
      </c>
      <c r="AF40" s="126"/>
      <c r="AG40" s="127"/>
      <c r="AH40" s="124" t="s">
        <v>35</v>
      </c>
      <c r="AI40" s="124"/>
      <c r="AJ40" s="124"/>
      <c r="AK40" s="124"/>
      <c r="AL40" s="124"/>
      <c r="AM40" s="124"/>
      <c r="AN40" s="124"/>
      <c r="AO40" s="124"/>
      <c r="AP40" s="124"/>
      <c r="AQ40" s="125"/>
      <c r="AR40" s="126"/>
      <c r="AS40" s="126"/>
      <c r="AT40" s="126"/>
      <c r="AU40" s="126"/>
      <c r="AV40" s="126"/>
      <c r="AW40" s="127"/>
      <c r="AX40" s="128">
        <f>AX41</f>
        <v>188500</v>
      </c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30"/>
      <c r="BN40" s="35"/>
      <c r="BO40" s="35"/>
      <c r="BP40" s="128">
        <f>BP41</f>
        <v>3440.8900000000003</v>
      </c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30"/>
      <c r="CF40" s="35"/>
      <c r="CG40" s="35"/>
      <c r="CH40" s="35"/>
      <c r="CI40" s="35"/>
      <c r="CJ40" s="128">
        <f>CJ41</f>
        <v>185059.11</v>
      </c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1"/>
    </row>
    <row r="41" spans="1:104" ht="61.5" customHeight="1">
      <c r="A41" s="132" t="s">
        <v>204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67"/>
      <c r="AC41" s="64"/>
      <c r="AD41" s="67" t="s">
        <v>23</v>
      </c>
      <c r="AE41" s="125" t="s">
        <v>23</v>
      </c>
      <c r="AF41" s="126"/>
      <c r="AG41" s="127"/>
      <c r="AH41" s="124" t="s">
        <v>36</v>
      </c>
      <c r="AI41" s="124"/>
      <c r="AJ41" s="124"/>
      <c r="AK41" s="124"/>
      <c r="AL41" s="124"/>
      <c r="AM41" s="124"/>
      <c r="AN41" s="124"/>
      <c r="AO41" s="124"/>
      <c r="AP41" s="124"/>
      <c r="AQ41" s="125"/>
      <c r="AR41" s="126"/>
      <c r="AS41" s="126"/>
      <c r="AT41" s="126"/>
      <c r="AU41" s="126"/>
      <c r="AV41" s="126"/>
      <c r="AW41" s="127"/>
      <c r="AX41" s="128">
        <f>AX42+AX43+AX45</f>
        <v>188500</v>
      </c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  <c r="BN41" s="35"/>
      <c r="BO41" s="35"/>
      <c r="BP41" s="128">
        <f>BP42+BP43+BP45</f>
        <v>3440.8900000000003</v>
      </c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30"/>
      <c r="CF41" s="35"/>
      <c r="CG41" s="35"/>
      <c r="CH41" s="35"/>
      <c r="CI41" s="35"/>
      <c r="CJ41" s="128">
        <f aca="true" t="shared" si="3" ref="CJ41:CJ47">AX41-BP41</f>
        <v>185059.11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31"/>
    </row>
    <row r="42" spans="1:104" ht="64.5" customHeight="1">
      <c r="A42" s="132" t="s">
        <v>203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67"/>
      <c r="AC42" s="64"/>
      <c r="AD42" s="67" t="s">
        <v>23</v>
      </c>
      <c r="AE42" s="125" t="s">
        <v>23</v>
      </c>
      <c r="AF42" s="126"/>
      <c r="AG42" s="127"/>
      <c r="AH42" s="124" t="s">
        <v>37</v>
      </c>
      <c r="AI42" s="124"/>
      <c r="AJ42" s="124"/>
      <c r="AK42" s="124"/>
      <c r="AL42" s="124"/>
      <c r="AM42" s="124"/>
      <c r="AN42" s="124"/>
      <c r="AO42" s="124"/>
      <c r="AP42" s="124"/>
      <c r="AQ42" s="125"/>
      <c r="AR42" s="126"/>
      <c r="AS42" s="126"/>
      <c r="AT42" s="126"/>
      <c r="AU42" s="126"/>
      <c r="AV42" s="126"/>
      <c r="AW42" s="127"/>
      <c r="AX42" s="128">
        <v>188500</v>
      </c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30"/>
      <c r="BN42" s="35"/>
      <c r="BO42" s="35"/>
      <c r="BP42" s="128">
        <v>2849.94</v>
      </c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30"/>
      <c r="CF42" s="35"/>
      <c r="CG42" s="35"/>
      <c r="CH42" s="35"/>
      <c r="CI42" s="35"/>
      <c r="CJ42" s="128">
        <f t="shared" si="3"/>
        <v>185650.06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31"/>
    </row>
    <row r="43" spans="1:104" ht="65.25" customHeight="1">
      <c r="A43" s="132" t="s">
        <v>203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67"/>
      <c r="AC43" s="64"/>
      <c r="AD43" s="67" t="s">
        <v>23</v>
      </c>
      <c r="AE43" s="125" t="s">
        <v>23</v>
      </c>
      <c r="AF43" s="126"/>
      <c r="AG43" s="127"/>
      <c r="AH43" s="124" t="s">
        <v>449</v>
      </c>
      <c r="AI43" s="124"/>
      <c r="AJ43" s="124"/>
      <c r="AK43" s="124"/>
      <c r="AL43" s="124"/>
      <c r="AM43" s="124"/>
      <c r="AN43" s="124"/>
      <c r="AO43" s="124"/>
      <c r="AP43" s="124"/>
      <c r="AQ43" s="125"/>
      <c r="AR43" s="126"/>
      <c r="AS43" s="126"/>
      <c r="AT43" s="126"/>
      <c r="AU43" s="126"/>
      <c r="AV43" s="126"/>
      <c r="AW43" s="127"/>
      <c r="AX43" s="128">
        <f>AX44</f>
        <v>0</v>
      </c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30"/>
      <c r="BN43" s="35"/>
      <c r="BO43" s="35"/>
      <c r="BP43" s="128">
        <f>BP44</f>
        <v>600.95</v>
      </c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30"/>
      <c r="CF43" s="35"/>
      <c r="CG43" s="35"/>
      <c r="CH43" s="35"/>
      <c r="CI43" s="35"/>
      <c r="CJ43" s="128">
        <f t="shared" si="3"/>
        <v>-600.95</v>
      </c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31"/>
    </row>
    <row r="44" spans="1:104" ht="65.25" customHeight="1">
      <c r="A44" s="132" t="s">
        <v>203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67"/>
      <c r="AC44" s="64"/>
      <c r="AD44" s="67" t="s">
        <v>23</v>
      </c>
      <c r="AE44" s="125" t="s">
        <v>23</v>
      </c>
      <c r="AF44" s="126"/>
      <c r="AG44" s="127"/>
      <c r="AH44" s="124" t="s">
        <v>202</v>
      </c>
      <c r="AI44" s="124"/>
      <c r="AJ44" s="124"/>
      <c r="AK44" s="124"/>
      <c r="AL44" s="124"/>
      <c r="AM44" s="124"/>
      <c r="AN44" s="124"/>
      <c r="AO44" s="124"/>
      <c r="AP44" s="124"/>
      <c r="AQ44" s="125"/>
      <c r="AR44" s="126"/>
      <c r="AS44" s="126"/>
      <c r="AT44" s="126"/>
      <c r="AU44" s="126"/>
      <c r="AV44" s="126"/>
      <c r="AW44" s="127"/>
      <c r="AX44" s="128">
        <v>0</v>
      </c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30"/>
      <c r="BN44" s="35"/>
      <c r="BO44" s="35"/>
      <c r="BP44" s="128">
        <v>600.95</v>
      </c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30"/>
      <c r="CF44" s="35"/>
      <c r="CG44" s="35"/>
      <c r="CH44" s="35"/>
      <c r="CI44" s="35"/>
      <c r="CJ44" s="128">
        <f t="shared" si="3"/>
        <v>-600.95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1"/>
    </row>
    <row r="45" spans="1:104" ht="65.25" customHeight="1">
      <c r="A45" s="132" t="s">
        <v>203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67"/>
      <c r="AC45" s="64"/>
      <c r="AD45" s="67" t="s">
        <v>23</v>
      </c>
      <c r="AE45" s="125" t="s">
        <v>23</v>
      </c>
      <c r="AF45" s="126"/>
      <c r="AG45" s="127"/>
      <c r="AH45" s="124" t="s">
        <v>564</v>
      </c>
      <c r="AI45" s="124"/>
      <c r="AJ45" s="124"/>
      <c r="AK45" s="124"/>
      <c r="AL45" s="124"/>
      <c r="AM45" s="124"/>
      <c r="AN45" s="124"/>
      <c r="AO45" s="124"/>
      <c r="AP45" s="124"/>
      <c r="AQ45" s="125"/>
      <c r="AR45" s="126"/>
      <c r="AS45" s="126"/>
      <c r="AT45" s="126"/>
      <c r="AU45" s="126"/>
      <c r="AV45" s="126"/>
      <c r="AW45" s="127"/>
      <c r="AX45" s="128">
        <v>0</v>
      </c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  <c r="BN45" s="35"/>
      <c r="BO45" s="35"/>
      <c r="BP45" s="128">
        <v>-10</v>
      </c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30"/>
      <c r="CF45" s="35"/>
      <c r="CG45" s="35"/>
      <c r="CH45" s="35"/>
      <c r="CI45" s="35"/>
      <c r="CJ45" s="128">
        <f>AX45-BP45</f>
        <v>10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1"/>
    </row>
    <row r="46" spans="1:104" ht="19.5" customHeight="1">
      <c r="A46" s="132" t="s">
        <v>38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67"/>
      <c r="AC46" s="64"/>
      <c r="AD46" s="67" t="s">
        <v>23</v>
      </c>
      <c r="AE46" s="125" t="s">
        <v>23</v>
      </c>
      <c r="AF46" s="126"/>
      <c r="AG46" s="127"/>
      <c r="AH46" s="124" t="s">
        <v>39</v>
      </c>
      <c r="AI46" s="124"/>
      <c r="AJ46" s="124"/>
      <c r="AK46" s="124"/>
      <c r="AL46" s="124"/>
      <c r="AM46" s="124"/>
      <c r="AN46" s="124"/>
      <c r="AO46" s="124"/>
      <c r="AP46" s="124"/>
      <c r="AQ46" s="125"/>
      <c r="AR46" s="126"/>
      <c r="AS46" s="126"/>
      <c r="AT46" s="126"/>
      <c r="AU46" s="126"/>
      <c r="AV46" s="126"/>
      <c r="AW46" s="127"/>
      <c r="AX46" s="152">
        <f>AX47+AX52</f>
        <v>2788000</v>
      </c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35"/>
      <c r="BO46" s="35"/>
      <c r="BP46" s="152">
        <f>BP47+BP52</f>
        <v>124061.39</v>
      </c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35"/>
      <c r="CG46" s="35"/>
      <c r="CH46" s="35"/>
      <c r="CI46" s="35"/>
      <c r="CJ46" s="128">
        <f t="shared" si="3"/>
        <v>2663938.61</v>
      </c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1"/>
    </row>
    <row r="47" spans="1:104" ht="58.5" customHeight="1">
      <c r="A47" s="208" t="s">
        <v>40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72"/>
      <c r="AC47" s="95"/>
      <c r="AD47" s="72" t="s">
        <v>23</v>
      </c>
      <c r="AE47" s="210" t="s">
        <v>23</v>
      </c>
      <c r="AF47" s="211"/>
      <c r="AG47" s="212"/>
      <c r="AH47" s="229" t="s">
        <v>238</v>
      </c>
      <c r="AI47" s="229"/>
      <c r="AJ47" s="229"/>
      <c r="AK47" s="229"/>
      <c r="AL47" s="229"/>
      <c r="AM47" s="229"/>
      <c r="AN47" s="229"/>
      <c r="AO47" s="229"/>
      <c r="AP47" s="229"/>
      <c r="AQ47" s="210"/>
      <c r="AR47" s="211"/>
      <c r="AS47" s="211"/>
      <c r="AT47" s="211"/>
      <c r="AU47" s="211"/>
      <c r="AV47" s="211"/>
      <c r="AW47" s="212"/>
      <c r="AX47" s="158">
        <f>AX48</f>
        <v>314300</v>
      </c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60"/>
      <c r="BN47" s="70"/>
      <c r="BO47" s="70"/>
      <c r="BP47" s="158">
        <f>BP48</f>
        <v>94198</v>
      </c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60"/>
      <c r="CF47" s="70"/>
      <c r="CG47" s="70"/>
      <c r="CH47" s="70"/>
      <c r="CI47" s="70"/>
      <c r="CJ47" s="158">
        <f t="shared" si="3"/>
        <v>220102</v>
      </c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213"/>
    </row>
    <row r="48" spans="1:104" ht="69" customHeight="1">
      <c r="A48" s="132" t="s">
        <v>239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67"/>
      <c r="AC48" s="64"/>
      <c r="AD48" s="67" t="s">
        <v>23</v>
      </c>
      <c r="AE48" s="125" t="s">
        <v>23</v>
      </c>
      <c r="AF48" s="126"/>
      <c r="AG48" s="127"/>
      <c r="AH48" s="124" t="s">
        <v>206</v>
      </c>
      <c r="AI48" s="124"/>
      <c r="AJ48" s="124"/>
      <c r="AK48" s="124"/>
      <c r="AL48" s="124"/>
      <c r="AM48" s="124"/>
      <c r="AN48" s="124"/>
      <c r="AO48" s="124"/>
      <c r="AP48" s="124"/>
      <c r="AQ48" s="125"/>
      <c r="AR48" s="126"/>
      <c r="AS48" s="126"/>
      <c r="AT48" s="126"/>
      <c r="AU48" s="126"/>
      <c r="AV48" s="126"/>
      <c r="AW48" s="127"/>
      <c r="AX48" s="128">
        <f>AX49+AX50</f>
        <v>314300</v>
      </c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0"/>
      <c r="BN48" s="35"/>
      <c r="BO48" s="35"/>
      <c r="BP48" s="128">
        <f>BP49+BP50</f>
        <v>94198</v>
      </c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30"/>
      <c r="CF48" s="35"/>
      <c r="CG48" s="35"/>
      <c r="CH48" s="35"/>
      <c r="CI48" s="35"/>
      <c r="CJ48" s="128">
        <f>CJ49</f>
        <v>220122</v>
      </c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31"/>
    </row>
    <row r="49" spans="1:104" ht="62.25" customHeight="1">
      <c r="A49" s="132" t="s">
        <v>239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67"/>
      <c r="AC49" s="64"/>
      <c r="AD49" s="67" t="s">
        <v>23</v>
      </c>
      <c r="AE49" s="125" t="s">
        <v>23</v>
      </c>
      <c r="AF49" s="126"/>
      <c r="AG49" s="127"/>
      <c r="AH49" s="124" t="s">
        <v>205</v>
      </c>
      <c r="AI49" s="124"/>
      <c r="AJ49" s="124"/>
      <c r="AK49" s="124"/>
      <c r="AL49" s="124"/>
      <c r="AM49" s="124"/>
      <c r="AN49" s="124"/>
      <c r="AO49" s="124"/>
      <c r="AP49" s="124"/>
      <c r="AQ49" s="125"/>
      <c r="AR49" s="126"/>
      <c r="AS49" s="126"/>
      <c r="AT49" s="126"/>
      <c r="AU49" s="126"/>
      <c r="AV49" s="126"/>
      <c r="AW49" s="127"/>
      <c r="AX49" s="128">
        <v>314300</v>
      </c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0"/>
      <c r="BN49" s="35"/>
      <c r="BO49" s="35"/>
      <c r="BP49" s="128">
        <v>94178</v>
      </c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30"/>
      <c r="CF49" s="35"/>
      <c r="CG49" s="35"/>
      <c r="CH49" s="35"/>
      <c r="CI49" s="35"/>
      <c r="CJ49" s="128">
        <f aca="true" t="shared" si="4" ref="CJ49:CJ59">AX49-BP49</f>
        <v>220122</v>
      </c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31"/>
    </row>
    <row r="50" spans="1:104" ht="62.25" customHeight="1">
      <c r="A50" s="132" t="s">
        <v>239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67"/>
      <c r="AC50" s="64"/>
      <c r="AD50" s="67" t="s">
        <v>23</v>
      </c>
      <c r="AE50" s="125" t="s">
        <v>23</v>
      </c>
      <c r="AF50" s="126"/>
      <c r="AG50" s="127"/>
      <c r="AH50" s="124" t="s">
        <v>565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6"/>
      <c r="AS50" s="126"/>
      <c r="AT50" s="126"/>
      <c r="AU50" s="126"/>
      <c r="AV50" s="126"/>
      <c r="AW50" s="127"/>
      <c r="AX50" s="128">
        <f>AX51</f>
        <v>0</v>
      </c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30"/>
      <c r="BN50" s="35"/>
      <c r="BO50" s="35"/>
      <c r="BP50" s="128">
        <f>BP51</f>
        <v>20</v>
      </c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30"/>
      <c r="CF50" s="35"/>
      <c r="CG50" s="35"/>
      <c r="CH50" s="35"/>
      <c r="CI50" s="35"/>
      <c r="CJ50" s="128">
        <f>AX50-BP50</f>
        <v>-20</v>
      </c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31"/>
    </row>
    <row r="51" spans="1:104" ht="62.25" customHeight="1">
      <c r="A51" s="132" t="s">
        <v>239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67"/>
      <c r="AC51" s="64"/>
      <c r="AD51" s="67" t="s">
        <v>23</v>
      </c>
      <c r="AE51" s="125" t="s">
        <v>23</v>
      </c>
      <c r="AF51" s="126"/>
      <c r="AG51" s="127"/>
      <c r="AH51" s="124" t="s">
        <v>566</v>
      </c>
      <c r="AI51" s="124"/>
      <c r="AJ51" s="124"/>
      <c r="AK51" s="124"/>
      <c r="AL51" s="124"/>
      <c r="AM51" s="124"/>
      <c r="AN51" s="124"/>
      <c r="AO51" s="124"/>
      <c r="AP51" s="124"/>
      <c r="AQ51" s="125"/>
      <c r="AR51" s="126"/>
      <c r="AS51" s="126"/>
      <c r="AT51" s="126"/>
      <c r="AU51" s="126"/>
      <c r="AV51" s="126"/>
      <c r="AW51" s="127"/>
      <c r="AX51" s="128">
        <v>0</v>
      </c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30"/>
      <c r="BN51" s="35"/>
      <c r="BO51" s="35"/>
      <c r="BP51" s="128">
        <v>20</v>
      </c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30"/>
      <c r="CF51" s="35"/>
      <c r="CG51" s="35"/>
      <c r="CH51" s="35"/>
      <c r="CI51" s="35"/>
      <c r="CJ51" s="128">
        <f>AX51-BP51</f>
        <v>-20</v>
      </c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31"/>
    </row>
    <row r="52" spans="1:104" ht="34.5" customHeight="1">
      <c r="A52" s="132" t="s">
        <v>208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67"/>
      <c r="AC52" s="64"/>
      <c r="AD52" s="67" t="s">
        <v>23</v>
      </c>
      <c r="AE52" s="125" t="s">
        <v>23</v>
      </c>
      <c r="AF52" s="126"/>
      <c r="AG52" s="127"/>
      <c r="AH52" s="124" t="s">
        <v>207</v>
      </c>
      <c r="AI52" s="124"/>
      <c r="AJ52" s="124"/>
      <c r="AK52" s="124"/>
      <c r="AL52" s="124"/>
      <c r="AM52" s="124"/>
      <c r="AN52" s="124"/>
      <c r="AO52" s="124"/>
      <c r="AP52" s="124"/>
      <c r="AQ52" s="125"/>
      <c r="AR52" s="126"/>
      <c r="AS52" s="126"/>
      <c r="AT52" s="126"/>
      <c r="AU52" s="126"/>
      <c r="AV52" s="126"/>
      <c r="AW52" s="127"/>
      <c r="AX52" s="128">
        <f>AX53</f>
        <v>2473700</v>
      </c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30"/>
      <c r="BN52" s="35"/>
      <c r="BO52" s="35"/>
      <c r="BP52" s="128">
        <f>BP53</f>
        <v>29863.39</v>
      </c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30"/>
      <c r="CF52" s="35"/>
      <c r="CG52" s="35"/>
      <c r="CH52" s="35"/>
      <c r="CI52" s="35"/>
      <c r="CJ52" s="128">
        <f t="shared" si="4"/>
        <v>2443836.61</v>
      </c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31"/>
    </row>
    <row r="53" spans="1:104" ht="54" customHeight="1">
      <c r="A53" s="132" t="s">
        <v>209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67"/>
      <c r="AC53" s="64"/>
      <c r="AD53" s="67" t="s">
        <v>23</v>
      </c>
      <c r="AE53" s="125" t="s">
        <v>23</v>
      </c>
      <c r="AF53" s="126"/>
      <c r="AG53" s="127"/>
      <c r="AH53" s="124" t="s">
        <v>210</v>
      </c>
      <c r="AI53" s="124"/>
      <c r="AJ53" s="124"/>
      <c r="AK53" s="124"/>
      <c r="AL53" s="124"/>
      <c r="AM53" s="124"/>
      <c r="AN53" s="124"/>
      <c r="AO53" s="124"/>
      <c r="AP53" s="124"/>
      <c r="AQ53" s="125"/>
      <c r="AR53" s="126"/>
      <c r="AS53" s="126"/>
      <c r="AT53" s="126"/>
      <c r="AU53" s="126"/>
      <c r="AV53" s="126"/>
      <c r="AW53" s="127"/>
      <c r="AX53" s="128">
        <f>AX54+AX55+AX57</f>
        <v>2473700</v>
      </c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35"/>
      <c r="BO53" s="35"/>
      <c r="BP53" s="128">
        <f>BP54+BP55+BP57</f>
        <v>29863.39</v>
      </c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30"/>
      <c r="CF53" s="35"/>
      <c r="CG53" s="35"/>
      <c r="CH53" s="35"/>
      <c r="CI53" s="35"/>
      <c r="CJ53" s="128">
        <f t="shared" si="4"/>
        <v>2443836.61</v>
      </c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31"/>
    </row>
    <row r="54" spans="1:104" ht="52.5" customHeight="1">
      <c r="A54" s="132" t="s">
        <v>209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67"/>
      <c r="AC54" s="64"/>
      <c r="AD54" s="67" t="s">
        <v>23</v>
      </c>
      <c r="AE54" s="125" t="s">
        <v>23</v>
      </c>
      <c r="AF54" s="126"/>
      <c r="AG54" s="127"/>
      <c r="AH54" s="124" t="s">
        <v>211</v>
      </c>
      <c r="AI54" s="124"/>
      <c r="AJ54" s="124"/>
      <c r="AK54" s="124"/>
      <c r="AL54" s="124"/>
      <c r="AM54" s="124"/>
      <c r="AN54" s="124"/>
      <c r="AO54" s="124"/>
      <c r="AP54" s="124"/>
      <c r="AQ54" s="125"/>
      <c r="AR54" s="126"/>
      <c r="AS54" s="126"/>
      <c r="AT54" s="126"/>
      <c r="AU54" s="126"/>
      <c r="AV54" s="126"/>
      <c r="AW54" s="127"/>
      <c r="AX54" s="128">
        <v>2473700</v>
      </c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30"/>
      <c r="BN54" s="35"/>
      <c r="BO54" s="35"/>
      <c r="BP54" s="128">
        <v>26882.45</v>
      </c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30"/>
      <c r="CF54" s="35"/>
      <c r="CG54" s="35"/>
      <c r="CH54" s="35"/>
      <c r="CI54" s="35"/>
      <c r="CJ54" s="128">
        <f t="shared" si="4"/>
        <v>2446817.55</v>
      </c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31"/>
    </row>
    <row r="55" spans="1:104" ht="54.75" customHeight="1">
      <c r="A55" s="132" t="s">
        <v>209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67"/>
      <c r="AC55" s="64"/>
      <c r="AD55" s="67" t="s">
        <v>23</v>
      </c>
      <c r="AE55" s="125" t="s">
        <v>23</v>
      </c>
      <c r="AF55" s="126"/>
      <c r="AG55" s="127"/>
      <c r="AH55" s="124" t="s">
        <v>450</v>
      </c>
      <c r="AI55" s="124"/>
      <c r="AJ55" s="124"/>
      <c r="AK55" s="124"/>
      <c r="AL55" s="124"/>
      <c r="AM55" s="124"/>
      <c r="AN55" s="124"/>
      <c r="AO55" s="124"/>
      <c r="AP55" s="124"/>
      <c r="AQ55" s="125"/>
      <c r="AR55" s="126"/>
      <c r="AS55" s="126"/>
      <c r="AT55" s="126"/>
      <c r="AU55" s="126"/>
      <c r="AV55" s="126"/>
      <c r="AW55" s="127"/>
      <c r="AX55" s="128">
        <f>AX56</f>
        <v>0</v>
      </c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30"/>
      <c r="BN55" s="35"/>
      <c r="BO55" s="35"/>
      <c r="BP55" s="128">
        <f>BP56</f>
        <v>2985.73</v>
      </c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35"/>
      <c r="CG55" s="35"/>
      <c r="CH55" s="35"/>
      <c r="CI55" s="35"/>
      <c r="CJ55" s="128">
        <f>AX55-BP55</f>
        <v>-2985.73</v>
      </c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31"/>
    </row>
    <row r="56" spans="1:104" ht="54.75" customHeight="1">
      <c r="A56" s="132" t="s">
        <v>209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67"/>
      <c r="AC56" s="64"/>
      <c r="AD56" s="67" t="s">
        <v>23</v>
      </c>
      <c r="AE56" s="125" t="s">
        <v>23</v>
      </c>
      <c r="AF56" s="126"/>
      <c r="AG56" s="127"/>
      <c r="AH56" s="124" t="s">
        <v>224</v>
      </c>
      <c r="AI56" s="124"/>
      <c r="AJ56" s="124"/>
      <c r="AK56" s="124"/>
      <c r="AL56" s="124"/>
      <c r="AM56" s="124"/>
      <c r="AN56" s="124"/>
      <c r="AO56" s="124"/>
      <c r="AP56" s="124"/>
      <c r="AQ56" s="125"/>
      <c r="AR56" s="126"/>
      <c r="AS56" s="126"/>
      <c r="AT56" s="126"/>
      <c r="AU56" s="126"/>
      <c r="AV56" s="126"/>
      <c r="AW56" s="127"/>
      <c r="AX56" s="128">
        <v>0</v>
      </c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0"/>
      <c r="BN56" s="35"/>
      <c r="BO56" s="35"/>
      <c r="BP56" s="128">
        <v>2985.73</v>
      </c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35"/>
      <c r="CG56" s="35"/>
      <c r="CH56" s="35"/>
      <c r="CI56" s="35"/>
      <c r="CJ56" s="128">
        <f>AX56-BP56</f>
        <v>-2985.73</v>
      </c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31"/>
    </row>
    <row r="57" spans="1:104" ht="54.75" customHeight="1">
      <c r="A57" s="132" t="s">
        <v>209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67"/>
      <c r="AC57" s="64"/>
      <c r="AD57" s="67" t="s">
        <v>23</v>
      </c>
      <c r="AE57" s="125" t="s">
        <v>23</v>
      </c>
      <c r="AF57" s="126"/>
      <c r="AG57" s="127"/>
      <c r="AH57" s="124" t="s">
        <v>567</v>
      </c>
      <c r="AI57" s="124"/>
      <c r="AJ57" s="124"/>
      <c r="AK57" s="124"/>
      <c r="AL57" s="124"/>
      <c r="AM57" s="124"/>
      <c r="AN57" s="124"/>
      <c r="AO57" s="124"/>
      <c r="AP57" s="124"/>
      <c r="AQ57" s="125"/>
      <c r="AR57" s="126"/>
      <c r="AS57" s="126"/>
      <c r="AT57" s="126"/>
      <c r="AU57" s="126"/>
      <c r="AV57" s="126"/>
      <c r="AW57" s="127"/>
      <c r="AX57" s="128">
        <v>0</v>
      </c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35"/>
      <c r="BO57" s="35"/>
      <c r="BP57" s="128">
        <v>-4.79</v>
      </c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30"/>
      <c r="CF57" s="35"/>
      <c r="CG57" s="35"/>
      <c r="CH57" s="35"/>
      <c r="CI57" s="35"/>
      <c r="CJ57" s="128">
        <f>AX57-BP57</f>
        <v>4.79</v>
      </c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31"/>
    </row>
    <row r="58" spans="1:104" ht="18.75" customHeight="1">
      <c r="A58" s="142" t="s">
        <v>41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71"/>
      <c r="AC58" s="65"/>
      <c r="AD58" s="71" t="s">
        <v>23</v>
      </c>
      <c r="AE58" s="134" t="s">
        <v>23</v>
      </c>
      <c r="AF58" s="135"/>
      <c r="AG58" s="136"/>
      <c r="AH58" s="137" t="s">
        <v>42</v>
      </c>
      <c r="AI58" s="137"/>
      <c r="AJ58" s="137"/>
      <c r="AK58" s="137"/>
      <c r="AL58" s="137"/>
      <c r="AM58" s="137"/>
      <c r="AN58" s="137"/>
      <c r="AO58" s="137"/>
      <c r="AP58" s="137"/>
      <c r="AQ58" s="134"/>
      <c r="AR58" s="135"/>
      <c r="AS58" s="135"/>
      <c r="AT58" s="135"/>
      <c r="AU58" s="135"/>
      <c r="AV58" s="135"/>
      <c r="AW58" s="136"/>
      <c r="AX58" s="138">
        <f>AX59</f>
        <v>20200</v>
      </c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40"/>
      <c r="BN58" s="38"/>
      <c r="BO58" s="38"/>
      <c r="BP58" s="138">
        <f>BP59</f>
        <v>3750</v>
      </c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40"/>
      <c r="CF58" s="38"/>
      <c r="CG58" s="38"/>
      <c r="CH58" s="38"/>
      <c r="CI58" s="38"/>
      <c r="CJ58" s="138">
        <f t="shared" si="4"/>
        <v>16450</v>
      </c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41"/>
    </row>
    <row r="59" spans="1:104" ht="65.25" customHeight="1">
      <c r="A59" s="132" t="s">
        <v>43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67"/>
      <c r="AC59" s="64"/>
      <c r="AD59" s="67" t="s">
        <v>23</v>
      </c>
      <c r="AE59" s="125" t="s">
        <v>23</v>
      </c>
      <c r="AF59" s="126"/>
      <c r="AG59" s="127"/>
      <c r="AH59" s="124" t="s">
        <v>44</v>
      </c>
      <c r="AI59" s="124"/>
      <c r="AJ59" s="124"/>
      <c r="AK59" s="124"/>
      <c r="AL59" s="124"/>
      <c r="AM59" s="124"/>
      <c r="AN59" s="124"/>
      <c r="AO59" s="124"/>
      <c r="AP59" s="124"/>
      <c r="AQ59" s="125"/>
      <c r="AR59" s="126"/>
      <c r="AS59" s="126"/>
      <c r="AT59" s="126"/>
      <c r="AU59" s="126"/>
      <c r="AV59" s="126"/>
      <c r="AW59" s="127"/>
      <c r="AX59" s="128">
        <f>AX60</f>
        <v>20200</v>
      </c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30"/>
      <c r="BN59" s="35"/>
      <c r="BO59" s="35"/>
      <c r="BP59" s="128">
        <f>BP60</f>
        <v>3750</v>
      </c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30"/>
      <c r="CF59" s="35"/>
      <c r="CG59" s="35"/>
      <c r="CH59" s="35"/>
      <c r="CI59" s="35"/>
      <c r="CJ59" s="128">
        <f t="shared" si="4"/>
        <v>16450</v>
      </c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31"/>
    </row>
    <row r="60" spans="1:104" ht="88.5" customHeight="1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67"/>
      <c r="AC60" s="64"/>
      <c r="AD60" s="67" t="s">
        <v>23</v>
      </c>
      <c r="AE60" s="125" t="s">
        <v>23</v>
      </c>
      <c r="AF60" s="126"/>
      <c r="AG60" s="127"/>
      <c r="AH60" s="124" t="s">
        <v>46</v>
      </c>
      <c r="AI60" s="124"/>
      <c r="AJ60" s="124"/>
      <c r="AK60" s="124"/>
      <c r="AL60" s="124"/>
      <c r="AM60" s="124"/>
      <c r="AN60" s="124"/>
      <c r="AO60" s="124"/>
      <c r="AP60" s="124"/>
      <c r="AQ60" s="125"/>
      <c r="AR60" s="126"/>
      <c r="AS60" s="126"/>
      <c r="AT60" s="126"/>
      <c r="AU60" s="126"/>
      <c r="AV60" s="126"/>
      <c r="AW60" s="127"/>
      <c r="AX60" s="128">
        <f>AX61</f>
        <v>20200</v>
      </c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  <c r="BN60" s="35"/>
      <c r="BO60" s="35"/>
      <c r="BP60" s="128">
        <f>BP61</f>
        <v>3750</v>
      </c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30"/>
      <c r="CF60" s="35"/>
      <c r="CG60" s="35"/>
      <c r="CH60" s="35"/>
      <c r="CI60" s="35"/>
      <c r="CJ60" s="128">
        <f>CJ61</f>
        <v>16450</v>
      </c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31"/>
    </row>
    <row r="61" spans="1:104" ht="94.5" customHeight="1">
      <c r="A61" s="132" t="s">
        <v>45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67"/>
      <c r="AC61" s="64"/>
      <c r="AD61" s="67" t="s">
        <v>23</v>
      </c>
      <c r="AE61" s="125" t="s">
        <v>23</v>
      </c>
      <c r="AF61" s="126"/>
      <c r="AG61" s="127"/>
      <c r="AH61" s="124" t="s">
        <v>47</v>
      </c>
      <c r="AI61" s="124"/>
      <c r="AJ61" s="124"/>
      <c r="AK61" s="124"/>
      <c r="AL61" s="124"/>
      <c r="AM61" s="124"/>
      <c r="AN61" s="124"/>
      <c r="AO61" s="124"/>
      <c r="AP61" s="124"/>
      <c r="AQ61" s="125"/>
      <c r="AR61" s="126"/>
      <c r="AS61" s="126"/>
      <c r="AT61" s="126"/>
      <c r="AU61" s="126"/>
      <c r="AV61" s="126"/>
      <c r="AW61" s="127"/>
      <c r="AX61" s="128">
        <v>20200</v>
      </c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  <c r="BN61" s="35"/>
      <c r="BO61" s="35"/>
      <c r="BP61" s="128">
        <v>3750</v>
      </c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30"/>
      <c r="CF61" s="35"/>
      <c r="CG61" s="35"/>
      <c r="CH61" s="35"/>
      <c r="CI61" s="35"/>
      <c r="CJ61" s="128">
        <f>AX61-BP61</f>
        <v>16450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31"/>
    </row>
    <row r="62" spans="1:104" ht="54" customHeight="1">
      <c r="A62" s="142" t="s">
        <v>259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71"/>
      <c r="AC62" s="65"/>
      <c r="AD62" s="71" t="s">
        <v>23</v>
      </c>
      <c r="AE62" s="134" t="s">
        <v>23</v>
      </c>
      <c r="AF62" s="135"/>
      <c r="AG62" s="136"/>
      <c r="AH62" s="137" t="s">
        <v>258</v>
      </c>
      <c r="AI62" s="137"/>
      <c r="AJ62" s="137"/>
      <c r="AK62" s="137"/>
      <c r="AL62" s="137"/>
      <c r="AM62" s="137"/>
      <c r="AN62" s="137"/>
      <c r="AO62" s="137"/>
      <c r="AP62" s="137"/>
      <c r="AQ62" s="134"/>
      <c r="AR62" s="135"/>
      <c r="AS62" s="135"/>
      <c r="AT62" s="135"/>
      <c r="AU62" s="135"/>
      <c r="AV62" s="135"/>
      <c r="AW62" s="136"/>
      <c r="AX62" s="138">
        <f>AX63</f>
        <v>0</v>
      </c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40"/>
      <c r="BN62" s="38"/>
      <c r="BO62" s="38"/>
      <c r="BP62" s="138">
        <f>BP63</f>
        <v>9.24</v>
      </c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40"/>
      <c r="CF62" s="38"/>
      <c r="CG62" s="38"/>
      <c r="CH62" s="38"/>
      <c r="CI62" s="38"/>
      <c r="CJ62" s="138">
        <f>AX62-BP62</f>
        <v>-9.24</v>
      </c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41"/>
    </row>
    <row r="63" spans="1:104" ht="23.25" customHeight="1">
      <c r="A63" s="132" t="s">
        <v>260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67"/>
      <c r="AC63" s="64"/>
      <c r="AD63" s="67" t="s">
        <v>23</v>
      </c>
      <c r="AE63" s="125" t="s">
        <v>23</v>
      </c>
      <c r="AF63" s="126"/>
      <c r="AG63" s="127"/>
      <c r="AH63" s="124" t="s">
        <v>263</v>
      </c>
      <c r="AI63" s="124"/>
      <c r="AJ63" s="124"/>
      <c r="AK63" s="124"/>
      <c r="AL63" s="124"/>
      <c r="AM63" s="124"/>
      <c r="AN63" s="124"/>
      <c r="AO63" s="124"/>
      <c r="AP63" s="124"/>
      <c r="AQ63" s="125"/>
      <c r="AR63" s="126"/>
      <c r="AS63" s="126"/>
      <c r="AT63" s="126"/>
      <c r="AU63" s="126"/>
      <c r="AV63" s="126"/>
      <c r="AW63" s="127"/>
      <c r="AX63" s="128">
        <f>AX64</f>
        <v>0</v>
      </c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30"/>
      <c r="BN63" s="35"/>
      <c r="BO63" s="35"/>
      <c r="BP63" s="128">
        <f>BP64</f>
        <v>9.24</v>
      </c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30"/>
      <c r="CF63" s="35"/>
      <c r="CG63" s="35"/>
      <c r="CH63" s="35"/>
      <c r="CI63" s="35"/>
      <c r="CJ63" s="128">
        <f>AX63-BP63</f>
        <v>-9.24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31"/>
    </row>
    <row r="64" spans="1:104" ht="30" customHeight="1">
      <c r="A64" s="132" t="s">
        <v>261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67"/>
      <c r="AC64" s="64"/>
      <c r="AD64" s="67" t="s">
        <v>23</v>
      </c>
      <c r="AE64" s="125" t="s">
        <v>23</v>
      </c>
      <c r="AF64" s="126"/>
      <c r="AG64" s="127"/>
      <c r="AH64" s="124" t="s">
        <v>267</v>
      </c>
      <c r="AI64" s="124"/>
      <c r="AJ64" s="124"/>
      <c r="AK64" s="124"/>
      <c r="AL64" s="124"/>
      <c r="AM64" s="124"/>
      <c r="AN64" s="124"/>
      <c r="AO64" s="124"/>
      <c r="AP64" s="124"/>
      <c r="AQ64" s="125"/>
      <c r="AR64" s="126"/>
      <c r="AS64" s="126"/>
      <c r="AT64" s="126"/>
      <c r="AU64" s="126"/>
      <c r="AV64" s="126"/>
      <c r="AW64" s="127"/>
      <c r="AX64" s="128">
        <f>AX65</f>
        <v>0</v>
      </c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30"/>
      <c r="BN64" s="35"/>
      <c r="BO64" s="35"/>
      <c r="BP64" s="128">
        <f>BP65</f>
        <v>9.24</v>
      </c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30"/>
      <c r="CF64" s="35"/>
      <c r="CG64" s="35"/>
      <c r="CH64" s="35"/>
      <c r="CI64" s="35"/>
      <c r="CJ64" s="128">
        <f>CJ65</f>
        <v>-9.24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31"/>
    </row>
    <row r="65" spans="1:104" ht="60" customHeight="1">
      <c r="A65" s="132" t="s">
        <v>262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67"/>
      <c r="AC65" s="64"/>
      <c r="AD65" s="67" t="s">
        <v>23</v>
      </c>
      <c r="AE65" s="125" t="s">
        <v>23</v>
      </c>
      <c r="AF65" s="126"/>
      <c r="AG65" s="127"/>
      <c r="AH65" s="124" t="s">
        <v>266</v>
      </c>
      <c r="AI65" s="124"/>
      <c r="AJ65" s="124"/>
      <c r="AK65" s="124"/>
      <c r="AL65" s="124"/>
      <c r="AM65" s="124"/>
      <c r="AN65" s="124"/>
      <c r="AO65" s="124"/>
      <c r="AP65" s="124"/>
      <c r="AQ65" s="125"/>
      <c r="AR65" s="126"/>
      <c r="AS65" s="126"/>
      <c r="AT65" s="126"/>
      <c r="AU65" s="126"/>
      <c r="AV65" s="126"/>
      <c r="AW65" s="127"/>
      <c r="AX65" s="128">
        <f>AX66</f>
        <v>0</v>
      </c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30"/>
      <c r="BN65" s="35"/>
      <c r="BO65" s="35"/>
      <c r="BP65" s="128">
        <f>BP66</f>
        <v>9.24</v>
      </c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30"/>
      <c r="CF65" s="35"/>
      <c r="CG65" s="35"/>
      <c r="CH65" s="35"/>
      <c r="CI65" s="35"/>
      <c r="CJ65" s="128">
        <f>AX65-BP65</f>
        <v>-9.24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31"/>
    </row>
    <row r="66" spans="1:104" ht="60" customHeight="1">
      <c r="A66" s="132" t="s">
        <v>262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67"/>
      <c r="AC66" s="64"/>
      <c r="AD66" s="67" t="s">
        <v>23</v>
      </c>
      <c r="AE66" s="125" t="s">
        <v>23</v>
      </c>
      <c r="AF66" s="126"/>
      <c r="AG66" s="127"/>
      <c r="AH66" s="124" t="s">
        <v>451</v>
      </c>
      <c r="AI66" s="124"/>
      <c r="AJ66" s="124"/>
      <c r="AK66" s="124"/>
      <c r="AL66" s="124"/>
      <c r="AM66" s="124"/>
      <c r="AN66" s="124"/>
      <c r="AO66" s="124"/>
      <c r="AP66" s="124"/>
      <c r="AQ66" s="125"/>
      <c r="AR66" s="126"/>
      <c r="AS66" s="126"/>
      <c r="AT66" s="126"/>
      <c r="AU66" s="126"/>
      <c r="AV66" s="126"/>
      <c r="AW66" s="127"/>
      <c r="AX66" s="128">
        <f>AX67</f>
        <v>0</v>
      </c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30"/>
      <c r="BN66" s="35"/>
      <c r="BO66" s="35"/>
      <c r="BP66" s="128">
        <f>BP67</f>
        <v>9.24</v>
      </c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30"/>
      <c r="CF66" s="35"/>
      <c r="CG66" s="35"/>
      <c r="CH66" s="35"/>
      <c r="CI66" s="35"/>
      <c r="CJ66" s="128">
        <f>AX66-BP66</f>
        <v>-9.24</v>
      </c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31"/>
    </row>
    <row r="67" spans="1:104" ht="60" customHeight="1">
      <c r="A67" s="132" t="s">
        <v>262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67"/>
      <c r="AC67" s="64"/>
      <c r="AD67" s="67" t="s">
        <v>23</v>
      </c>
      <c r="AE67" s="125" t="s">
        <v>23</v>
      </c>
      <c r="AF67" s="126"/>
      <c r="AG67" s="127"/>
      <c r="AH67" s="124" t="s">
        <v>265</v>
      </c>
      <c r="AI67" s="124"/>
      <c r="AJ67" s="124"/>
      <c r="AK67" s="124"/>
      <c r="AL67" s="124"/>
      <c r="AM67" s="124"/>
      <c r="AN67" s="124"/>
      <c r="AO67" s="124"/>
      <c r="AP67" s="124"/>
      <c r="AQ67" s="125"/>
      <c r="AR67" s="126"/>
      <c r="AS67" s="126"/>
      <c r="AT67" s="126"/>
      <c r="AU67" s="126"/>
      <c r="AV67" s="126"/>
      <c r="AW67" s="127"/>
      <c r="AX67" s="128">
        <v>0</v>
      </c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30"/>
      <c r="BN67" s="35"/>
      <c r="BO67" s="35"/>
      <c r="BP67" s="128">
        <v>9.24</v>
      </c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30"/>
      <c r="CF67" s="35"/>
      <c r="CG67" s="35"/>
      <c r="CH67" s="35"/>
      <c r="CI67" s="35"/>
      <c r="CJ67" s="128">
        <f>AX67-BP67</f>
        <v>-9.24</v>
      </c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31"/>
    </row>
    <row r="68" spans="1:104" ht="39" customHeight="1">
      <c r="A68" s="142" t="s">
        <v>117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71"/>
      <c r="AC68" s="65"/>
      <c r="AD68" s="71" t="s">
        <v>23</v>
      </c>
      <c r="AE68" s="134" t="s">
        <v>23</v>
      </c>
      <c r="AF68" s="135"/>
      <c r="AG68" s="136"/>
      <c r="AH68" s="137" t="s">
        <v>118</v>
      </c>
      <c r="AI68" s="137"/>
      <c r="AJ68" s="137"/>
      <c r="AK68" s="137"/>
      <c r="AL68" s="137"/>
      <c r="AM68" s="137"/>
      <c r="AN68" s="137"/>
      <c r="AO68" s="137"/>
      <c r="AP68" s="137"/>
      <c r="AQ68" s="134"/>
      <c r="AR68" s="135"/>
      <c r="AS68" s="135"/>
      <c r="AT68" s="135"/>
      <c r="AU68" s="135"/>
      <c r="AV68" s="135"/>
      <c r="AW68" s="136"/>
      <c r="AX68" s="138">
        <f>AX69</f>
        <v>155500</v>
      </c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40"/>
      <c r="BN68" s="38"/>
      <c r="BO68" s="38"/>
      <c r="BP68" s="138">
        <f>BP69</f>
        <v>0</v>
      </c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40"/>
      <c r="CF68" s="38"/>
      <c r="CG68" s="38"/>
      <c r="CH68" s="38"/>
      <c r="CI68" s="38"/>
      <c r="CJ68" s="138">
        <f>AX68-BP68</f>
        <v>155500</v>
      </c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41"/>
    </row>
    <row r="69" spans="1:104" ht="70.5" customHeight="1">
      <c r="A69" s="132" t="s">
        <v>157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67"/>
      <c r="AC69" s="64"/>
      <c r="AD69" s="67" t="s">
        <v>23</v>
      </c>
      <c r="AE69" s="125" t="s">
        <v>23</v>
      </c>
      <c r="AF69" s="126"/>
      <c r="AG69" s="127"/>
      <c r="AH69" s="124" t="s">
        <v>119</v>
      </c>
      <c r="AI69" s="124"/>
      <c r="AJ69" s="124"/>
      <c r="AK69" s="124"/>
      <c r="AL69" s="124"/>
      <c r="AM69" s="124"/>
      <c r="AN69" s="124"/>
      <c r="AO69" s="124"/>
      <c r="AP69" s="124"/>
      <c r="AQ69" s="125"/>
      <c r="AR69" s="126"/>
      <c r="AS69" s="126"/>
      <c r="AT69" s="126"/>
      <c r="AU69" s="126"/>
      <c r="AV69" s="126"/>
      <c r="AW69" s="127"/>
      <c r="AX69" s="128">
        <f>AX70</f>
        <v>155500</v>
      </c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30"/>
      <c r="BN69" s="35"/>
      <c r="BO69" s="35"/>
      <c r="BP69" s="128">
        <f>BP70</f>
        <v>0</v>
      </c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30"/>
      <c r="CF69" s="35"/>
      <c r="CG69" s="35"/>
      <c r="CH69" s="35"/>
      <c r="CI69" s="35"/>
      <c r="CJ69" s="128">
        <f>AX69-BP69</f>
        <v>155500</v>
      </c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31"/>
    </row>
    <row r="70" spans="1:104" ht="65.25" customHeight="1">
      <c r="A70" s="132" t="s">
        <v>228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67"/>
      <c r="AC70" s="64"/>
      <c r="AD70" s="67" t="s">
        <v>23</v>
      </c>
      <c r="AE70" s="125" t="s">
        <v>23</v>
      </c>
      <c r="AF70" s="126"/>
      <c r="AG70" s="127"/>
      <c r="AH70" s="124" t="s">
        <v>227</v>
      </c>
      <c r="AI70" s="124"/>
      <c r="AJ70" s="124"/>
      <c r="AK70" s="124"/>
      <c r="AL70" s="124"/>
      <c r="AM70" s="124"/>
      <c r="AN70" s="124"/>
      <c r="AO70" s="124"/>
      <c r="AP70" s="124"/>
      <c r="AQ70" s="125"/>
      <c r="AR70" s="126"/>
      <c r="AS70" s="126"/>
      <c r="AT70" s="126"/>
      <c r="AU70" s="126"/>
      <c r="AV70" s="126"/>
      <c r="AW70" s="127"/>
      <c r="AX70" s="128">
        <f>AX71</f>
        <v>155500</v>
      </c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30"/>
      <c r="BN70" s="35"/>
      <c r="BO70" s="35"/>
      <c r="BP70" s="128">
        <f>BP71</f>
        <v>0</v>
      </c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30"/>
      <c r="CF70" s="35"/>
      <c r="CG70" s="35"/>
      <c r="CH70" s="35"/>
      <c r="CI70" s="35"/>
      <c r="CJ70" s="128">
        <f>CJ71</f>
        <v>155500</v>
      </c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31"/>
    </row>
    <row r="71" spans="1:104" ht="57" customHeight="1">
      <c r="A71" s="132" t="s">
        <v>226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67"/>
      <c r="AC71" s="64"/>
      <c r="AD71" s="67" t="s">
        <v>23</v>
      </c>
      <c r="AE71" s="125" t="s">
        <v>23</v>
      </c>
      <c r="AF71" s="126"/>
      <c r="AG71" s="127"/>
      <c r="AH71" s="124" t="s">
        <v>225</v>
      </c>
      <c r="AI71" s="124"/>
      <c r="AJ71" s="124"/>
      <c r="AK71" s="124"/>
      <c r="AL71" s="124"/>
      <c r="AM71" s="124"/>
      <c r="AN71" s="124"/>
      <c r="AO71" s="124"/>
      <c r="AP71" s="124"/>
      <c r="AQ71" s="125"/>
      <c r="AR71" s="126"/>
      <c r="AS71" s="126"/>
      <c r="AT71" s="126"/>
      <c r="AU71" s="126"/>
      <c r="AV71" s="126"/>
      <c r="AW71" s="127"/>
      <c r="AX71" s="128">
        <v>155500</v>
      </c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30"/>
      <c r="BN71" s="35"/>
      <c r="BO71" s="35"/>
      <c r="BP71" s="128">
        <v>0</v>
      </c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30"/>
      <c r="CF71" s="35"/>
      <c r="CG71" s="35"/>
      <c r="CH71" s="35"/>
      <c r="CI71" s="35"/>
      <c r="CJ71" s="128">
        <f>AX71-BP71</f>
        <v>155500</v>
      </c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31"/>
    </row>
    <row r="72" spans="1:104" s="28" customFormat="1" ht="25.5" customHeight="1">
      <c r="A72" s="203" t="s">
        <v>144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73"/>
      <c r="AC72" s="96"/>
      <c r="AD72" s="108" t="s">
        <v>23</v>
      </c>
      <c r="AE72" s="109"/>
      <c r="AF72" s="110"/>
      <c r="AG72" s="111"/>
      <c r="AH72" s="205" t="s">
        <v>145</v>
      </c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7"/>
      <c r="AX72" s="144">
        <f>AX73</f>
        <v>16400</v>
      </c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12"/>
      <c r="BL72" s="112"/>
      <c r="BM72" s="113"/>
      <c r="BN72" s="114"/>
      <c r="BO72" s="114"/>
      <c r="BP72" s="144">
        <f>BP73</f>
        <v>200</v>
      </c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12">
        <f>-BP72</f>
        <v>-200</v>
      </c>
      <c r="CC72" s="112"/>
      <c r="CD72" s="112"/>
      <c r="CE72" s="113"/>
      <c r="CF72" s="114"/>
      <c r="CG72" s="114"/>
      <c r="CH72" s="114"/>
      <c r="CI72" s="114"/>
      <c r="CJ72" s="144">
        <f>SUM(AX72-BP72)</f>
        <v>16200</v>
      </c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50"/>
    </row>
    <row r="73" spans="1:104" s="28" customFormat="1" ht="60.75" customHeight="1">
      <c r="A73" s="153" t="s">
        <v>271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73"/>
      <c r="AC73" s="96"/>
      <c r="AD73" s="98" t="s">
        <v>23</v>
      </c>
      <c r="AE73" s="29"/>
      <c r="AF73" s="30"/>
      <c r="AG73" s="31"/>
      <c r="AH73" s="155" t="s">
        <v>269</v>
      </c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7"/>
      <c r="AX73" s="146">
        <f>AX74</f>
        <v>16400</v>
      </c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43"/>
      <c r="BL73" s="43"/>
      <c r="BM73" s="44"/>
      <c r="BN73" s="45"/>
      <c r="BO73" s="45"/>
      <c r="BP73" s="146">
        <f>BP74</f>
        <v>200</v>
      </c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43"/>
      <c r="CC73" s="43"/>
      <c r="CD73" s="43"/>
      <c r="CE73" s="44"/>
      <c r="CF73" s="45"/>
      <c r="CG73" s="45"/>
      <c r="CH73" s="45"/>
      <c r="CI73" s="45"/>
      <c r="CJ73" s="146">
        <f>SUM(AX73-BP73)</f>
        <v>16200</v>
      </c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51"/>
    </row>
    <row r="74" spans="1:104" s="28" customFormat="1" ht="72" customHeight="1">
      <c r="A74" s="153" t="s">
        <v>270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73"/>
      <c r="AC74" s="96"/>
      <c r="AD74" s="98" t="s">
        <v>23</v>
      </c>
      <c r="AE74" s="29"/>
      <c r="AF74" s="30"/>
      <c r="AG74" s="31"/>
      <c r="AH74" s="155" t="s">
        <v>268</v>
      </c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5"/>
      <c r="AX74" s="146">
        <v>16400</v>
      </c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43"/>
      <c r="BL74" s="43"/>
      <c r="BM74" s="44"/>
      <c r="BN74" s="45"/>
      <c r="BO74" s="45"/>
      <c r="BP74" s="146">
        <v>200</v>
      </c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43"/>
      <c r="CC74" s="43"/>
      <c r="CD74" s="43"/>
      <c r="CE74" s="44"/>
      <c r="CF74" s="45"/>
      <c r="CG74" s="45"/>
      <c r="CH74" s="45"/>
      <c r="CI74" s="45"/>
      <c r="CJ74" s="146">
        <f>SUM(AX74-BP74)</f>
        <v>16200</v>
      </c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7"/>
    </row>
    <row r="75" spans="1:104" ht="19.5" customHeight="1">
      <c r="A75" s="142" t="s">
        <v>48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67"/>
      <c r="AC75" s="64"/>
      <c r="AD75" s="67" t="s">
        <v>23</v>
      </c>
      <c r="AE75" s="134" t="s">
        <v>23</v>
      </c>
      <c r="AF75" s="135"/>
      <c r="AG75" s="136"/>
      <c r="AH75" s="137" t="s">
        <v>49</v>
      </c>
      <c r="AI75" s="137"/>
      <c r="AJ75" s="137"/>
      <c r="AK75" s="137"/>
      <c r="AL75" s="137"/>
      <c r="AM75" s="137"/>
      <c r="AN75" s="137"/>
      <c r="AO75" s="137"/>
      <c r="AP75" s="137"/>
      <c r="AQ75" s="134"/>
      <c r="AR75" s="135"/>
      <c r="AS75" s="135"/>
      <c r="AT75" s="135"/>
      <c r="AU75" s="135"/>
      <c r="AV75" s="135"/>
      <c r="AW75" s="136"/>
      <c r="AX75" s="138">
        <f>AX76</f>
        <v>5304300</v>
      </c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40"/>
      <c r="BN75" s="38"/>
      <c r="BO75" s="38"/>
      <c r="BP75" s="138">
        <f>BP76</f>
        <v>2110500</v>
      </c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40"/>
      <c r="CF75" s="38"/>
      <c r="CG75" s="38"/>
      <c r="CH75" s="38"/>
      <c r="CI75" s="38"/>
      <c r="CJ75" s="138">
        <f>AX75-BP75</f>
        <v>3193800</v>
      </c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41"/>
    </row>
    <row r="76" spans="1:104" ht="39.75" customHeight="1">
      <c r="A76" s="132" t="s">
        <v>50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67"/>
      <c r="AC76" s="64"/>
      <c r="AD76" s="67" t="s">
        <v>23</v>
      </c>
      <c r="AE76" s="125" t="s">
        <v>23</v>
      </c>
      <c r="AF76" s="126"/>
      <c r="AG76" s="127"/>
      <c r="AH76" s="124" t="s">
        <v>51</v>
      </c>
      <c r="AI76" s="124"/>
      <c r="AJ76" s="124"/>
      <c r="AK76" s="124"/>
      <c r="AL76" s="124"/>
      <c r="AM76" s="124"/>
      <c r="AN76" s="124"/>
      <c r="AO76" s="124"/>
      <c r="AP76" s="124"/>
      <c r="AQ76" s="125"/>
      <c r="AR76" s="126"/>
      <c r="AS76" s="126"/>
      <c r="AT76" s="126"/>
      <c r="AU76" s="126"/>
      <c r="AV76" s="126"/>
      <c r="AW76" s="127"/>
      <c r="AX76" s="128">
        <f>AX77+AX80+AX85</f>
        <v>5304300</v>
      </c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30"/>
      <c r="BN76" s="35"/>
      <c r="BO76" s="35"/>
      <c r="BP76" s="128">
        <f>BP77+BP80+BP85</f>
        <v>2110500</v>
      </c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30"/>
      <c r="CF76" s="35"/>
      <c r="CG76" s="35"/>
      <c r="CH76" s="35"/>
      <c r="CI76" s="35"/>
      <c r="CJ76" s="128">
        <f>AX76-BP76</f>
        <v>3193800</v>
      </c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31"/>
    </row>
    <row r="77" spans="1:104" ht="40.5" customHeight="1">
      <c r="A77" s="132" t="s">
        <v>52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67"/>
      <c r="AC77" s="64"/>
      <c r="AD77" s="67" t="s">
        <v>23</v>
      </c>
      <c r="AE77" s="125" t="s">
        <v>23</v>
      </c>
      <c r="AF77" s="126"/>
      <c r="AG77" s="127"/>
      <c r="AH77" s="124" t="s">
        <v>53</v>
      </c>
      <c r="AI77" s="124"/>
      <c r="AJ77" s="124"/>
      <c r="AK77" s="124"/>
      <c r="AL77" s="124"/>
      <c r="AM77" s="124"/>
      <c r="AN77" s="124"/>
      <c r="AO77" s="124"/>
      <c r="AP77" s="124"/>
      <c r="AQ77" s="125"/>
      <c r="AR77" s="126"/>
      <c r="AS77" s="126"/>
      <c r="AT77" s="126"/>
      <c r="AU77" s="126"/>
      <c r="AV77" s="126"/>
      <c r="AW77" s="127"/>
      <c r="AX77" s="128">
        <f>AX78</f>
        <v>4810400</v>
      </c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30"/>
      <c r="BN77" s="35"/>
      <c r="BO77" s="35"/>
      <c r="BP77" s="128">
        <f>BP78</f>
        <v>1961700</v>
      </c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30"/>
      <c r="CF77" s="35"/>
      <c r="CG77" s="35"/>
      <c r="CH77" s="35"/>
      <c r="CI77" s="35"/>
      <c r="CJ77" s="128">
        <f>AX77-BP77</f>
        <v>2848700</v>
      </c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31"/>
    </row>
    <row r="78" spans="1:104" ht="26.25" customHeight="1">
      <c r="A78" s="132" t="s">
        <v>54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67"/>
      <c r="AC78" s="64"/>
      <c r="AD78" s="67" t="s">
        <v>23</v>
      </c>
      <c r="AE78" s="125" t="s">
        <v>23</v>
      </c>
      <c r="AF78" s="126"/>
      <c r="AG78" s="127"/>
      <c r="AH78" s="124" t="s">
        <v>55</v>
      </c>
      <c r="AI78" s="124"/>
      <c r="AJ78" s="124"/>
      <c r="AK78" s="124"/>
      <c r="AL78" s="124"/>
      <c r="AM78" s="124"/>
      <c r="AN78" s="124"/>
      <c r="AO78" s="124"/>
      <c r="AP78" s="124"/>
      <c r="AQ78" s="125"/>
      <c r="AR78" s="126"/>
      <c r="AS78" s="126"/>
      <c r="AT78" s="126"/>
      <c r="AU78" s="126"/>
      <c r="AV78" s="126"/>
      <c r="AW78" s="127"/>
      <c r="AX78" s="128">
        <f>AX79</f>
        <v>4810400</v>
      </c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30"/>
      <c r="BN78" s="35"/>
      <c r="BO78" s="35"/>
      <c r="BP78" s="128">
        <f>BP79</f>
        <v>1961700</v>
      </c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30"/>
      <c r="CF78" s="35"/>
      <c r="CG78" s="35"/>
      <c r="CH78" s="35"/>
      <c r="CI78" s="35"/>
      <c r="CJ78" s="128">
        <f>CJ79</f>
        <v>2848700</v>
      </c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31"/>
    </row>
    <row r="79" spans="1:104" ht="36.75" customHeight="1">
      <c r="A79" s="132" t="s">
        <v>140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67"/>
      <c r="AC79" s="64"/>
      <c r="AD79" s="67" t="s">
        <v>23</v>
      </c>
      <c r="AE79" s="125" t="s">
        <v>23</v>
      </c>
      <c r="AF79" s="126"/>
      <c r="AG79" s="127"/>
      <c r="AH79" s="124" t="s">
        <v>56</v>
      </c>
      <c r="AI79" s="124"/>
      <c r="AJ79" s="124"/>
      <c r="AK79" s="124"/>
      <c r="AL79" s="124"/>
      <c r="AM79" s="124"/>
      <c r="AN79" s="124"/>
      <c r="AO79" s="124"/>
      <c r="AP79" s="124"/>
      <c r="AQ79" s="125"/>
      <c r="AR79" s="126"/>
      <c r="AS79" s="126"/>
      <c r="AT79" s="126"/>
      <c r="AU79" s="126"/>
      <c r="AV79" s="126"/>
      <c r="AW79" s="127"/>
      <c r="AX79" s="128">
        <v>4810400</v>
      </c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30"/>
      <c r="BN79" s="35"/>
      <c r="BO79" s="35"/>
      <c r="BP79" s="128">
        <v>1961700</v>
      </c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30"/>
      <c r="CF79" s="35"/>
      <c r="CG79" s="35"/>
      <c r="CH79" s="35"/>
      <c r="CI79" s="35"/>
      <c r="CJ79" s="128">
        <f>AX79-BP79</f>
        <v>2848700</v>
      </c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31"/>
    </row>
    <row r="80" spans="1:104" ht="39.75" customHeight="1">
      <c r="A80" s="132" t="s">
        <v>57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67"/>
      <c r="AC80" s="64"/>
      <c r="AD80" s="67" t="s">
        <v>23</v>
      </c>
      <c r="AE80" s="125" t="s">
        <v>23</v>
      </c>
      <c r="AF80" s="126"/>
      <c r="AG80" s="127"/>
      <c r="AH80" s="124" t="s">
        <v>58</v>
      </c>
      <c r="AI80" s="124"/>
      <c r="AJ80" s="124"/>
      <c r="AK80" s="124"/>
      <c r="AL80" s="124"/>
      <c r="AM80" s="124"/>
      <c r="AN80" s="124"/>
      <c r="AO80" s="124"/>
      <c r="AP80" s="124"/>
      <c r="AQ80" s="125"/>
      <c r="AR80" s="126"/>
      <c r="AS80" s="126"/>
      <c r="AT80" s="126"/>
      <c r="AU80" s="126"/>
      <c r="AV80" s="126"/>
      <c r="AW80" s="127"/>
      <c r="AX80" s="128">
        <f>AX81+AX83</f>
        <v>175000</v>
      </c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30"/>
      <c r="BN80" s="35"/>
      <c r="BO80" s="35"/>
      <c r="BP80" s="128">
        <f>BP81+BP83</f>
        <v>148800</v>
      </c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30"/>
      <c r="CF80" s="35"/>
      <c r="CG80" s="35"/>
      <c r="CH80" s="35"/>
      <c r="CI80" s="35"/>
      <c r="CJ80" s="128">
        <f>AX80-BP80</f>
        <v>26200</v>
      </c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31"/>
    </row>
    <row r="81" spans="1:104" ht="51" customHeight="1">
      <c r="A81" s="132" t="s">
        <v>59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67"/>
      <c r="AC81" s="64"/>
      <c r="AD81" s="67" t="s">
        <v>23</v>
      </c>
      <c r="AE81" s="125" t="s">
        <v>23</v>
      </c>
      <c r="AF81" s="126"/>
      <c r="AG81" s="127"/>
      <c r="AH81" s="124" t="s">
        <v>60</v>
      </c>
      <c r="AI81" s="124"/>
      <c r="AJ81" s="124"/>
      <c r="AK81" s="124"/>
      <c r="AL81" s="124"/>
      <c r="AM81" s="124"/>
      <c r="AN81" s="124"/>
      <c r="AO81" s="124"/>
      <c r="AP81" s="124"/>
      <c r="AQ81" s="125"/>
      <c r="AR81" s="126"/>
      <c r="AS81" s="126"/>
      <c r="AT81" s="126"/>
      <c r="AU81" s="126"/>
      <c r="AV81" s="126"/>
      <c r="AW81" s="127"/>
      <c r="AX81" s="128">
        <f>AX82</f>
        <v>174800</v>
      </c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30"/>
      <c r="BN81" s="35"/>
      <c r="BO81" s="35"/>
      <c r="BP81" s="128">
        <f>BP82</f>
        <v>148600</v>
      </c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30"/>
      <c r="CF81" s="35"/>
      <c r="CG81" s="35"/>
      <c r="CH81" s="35"/>
      <c r="CI81" s="35"/>
      <c r="CJ81" s="128">
        <f>CJ82</f>
        <v>26200</v>
      </c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31"/>
    </row>
    <row r="82" spans="1:104" ht="51.75" customHeight="1">
      <c r="A82" s="132" t="s">
        <v>61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67"/>
      <c r="AC82" s="64"/>
      <c r="AD82" s="67" t="s">
        <v>23</v>
      </c>
      <c r="AE82" s="125" t="s">
        <v>23</v>
      </c>
      <c r="AF82" s="126"/>
      <c r="AG82" s="127"/>
      <c r="AH82" s="124" t="s">
        <v>62</v>
      </c>
      <c r="AI82" s="124"/>
      <c r="AJ82" s="124"/>
      <c r="AK82" s="124"/>
      <c r="AL82" s="124"/>
      <c r="AM82" s="124"/>
      <c r="AN82" s="124"/>
      <c r="AO82" s="124"/>
      <c r="AP82" s="124"/>
      <c r="AQ82" s="125"/>
      <c r="AR82" s="126"/>
      <c r="AS82" s="126"/>
      <c r="AT82" s="126"/>
      <c r="AU82" s="126"/>
      <c r="AV82" s="126"/>
      <c r="AW82" s="127"/>
      <c r="AX82" s="128">
        <v>174800</v>
      </c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30"/>
      <c r="BN82" s="35"/>
      <c r="BO82" s="35"/>
      <c r="BP82" s="128">
        <v>148600</v>
      </c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30"/>
      <c r="CF82" s="35"/>
      <c r="CG82" s="35"/>
      <c r="CH82" s="35"/>
      <c r="CI82" s="35"/>
      <c r="CJ82" s="128">
        <f>AX82-BP82</f>
        <v>26200</v>
      </c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31"/>
    </row>
    <row r="83" spans="1:104" ht="45.75" customHeight="1">
      <c r="A83" s="132" t="s">
        <v>124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67"/>
      <c r="AC83" s="64"/>
      <c r="AD83" s="67" t="s">
        <v>23</v>
      </c>
      <c r="AE83" s="125" t="s">
        <v>23</v>
      </c>
      <c r="AF83" s="126"/>
      <c r="AG83" s="127"/>
      <c r="AH83" s="124" t="s">
        <v>122</v>
      </c>
      <c r="AI83" s="124"/>
      <c r="AJ83" s="124"/>
      <c r="AK83" s="124"/>
      <c r="AL83" s="124"/>
      <c r="AM83" s="124"/>
      <c r="AN83" s="124"/>
      <c r="AO83" s="124"/>
      <c r="AP83" s="124"/>
      <c r="AQ83" s="125"/>
      <c r="AR83" s="126"/>
      <c r="AS83" s="126"/>
      <c r="AT83" s="126"/>
      <c r="AU83" s="126"/>
      <c r="AV83" s="126"/>
      <c r="AW83" s="127"/>
      <c r="AX83" s="128">
        <f>AX84</f>
        <v>200</v>
      </c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30"/>
      <c r="BN83" s="35"/>
      <c r="BO83" s="35"/>
      <c r="BP83" s="128">
        <f>BP84</f>
        <v>200</v>
      </c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30"/>
      <c r="CF83" s="35"/>
      <c r="CG83" s="35"/>
      <c r="CH83" s="35"/>
      <c r="CI83" s="35"/>
      <c r="CJ83" s="128">
        <f>CJ84</f>
        <v>0</v>
      </c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31"/>
    </row>
    <row r="84" spans="1:104" ht="42.75" customHeight="1">
      <c r="A84" s="132" t="s">
        <v>125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67"/>
      <c r="AC84" s="64"/>
      <c r="AD84" s="67" t="s">
        <v>23</v>
      </c>
      <c r="AE84" s="125" t="s">
        <v>23</v>
      </c>
      <c r="AF84" s="126"/>
      <c r="AG84" s="127"/>
      <c r="AH84" s="124" t="s">
        <v>123</v>
      </c>
      <c r="AI84" s="124"/>
      <c r="AJ84" s="124"/>
      <c r="AK84" s="124"/>
      <c r="AL84" s="124"/>
      <c r="AM84" s="124"/>
      <c r="AN84" s="124"/>
      <c r="AO84" s="124"/>
      <c r="AP84" s="124"/>
      <c r="AQ84" s="125"/>
      <c r="AR84" s="126"/>
      <c r="AS84" s="126"/>
      <c r="AT84" s="126"/>
      <c r="AU84" s="126"/>
      <c r="AV84" s="126"/>
      <c r="AW84" s="127"/>
      <c r="AX84" s="128">
        <v>200</v>
      </c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30"/>
      <c r="BN84" s="35"/>
      <c r="BO84" s="35"/>
      <c r="BP84" s="128">
        <v>200</v>
      </c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30"/>
      <c r="CF84" s="35"/>
      <c r="CG84" s="35"/>
      <c r="CH84" s="35"/>
      <c r="CI84" s="35"/>
      <c r="CJ84" s="128">
        <f>AX84-BP84</f>
        <v>0</v>
      </c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31"/>
    </row>
    <row r="85" spans="1:104" ht="18" customHeight="1">
      <c r="A85" s="132" t="s">
        <v>63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67"/>
      <c r="AC85" s="64"/>
      <c r="AD85" s="67" t="s">
        <v>23</v>
      </c>
      <c r="AE85" s="125" t="s">
        <v>23</v>
      </c>
      <c r="AF85" s="126"/>
      <c r="AG85" s="127"/>
      <c r="AH85" s="124" t="s">
        <v>64</v>
      </c>
      <c r="AI85" s="124"/>
      <c r="AJ85" s="124"/>
      <c r="AK85" s="124"/>
      <c r="AL85" s="124"/>
      <c r="AM85" s="124"/>
      <c r="AN85" s="124"/>
      <c r="AO85" s="124"/>
      <c r="AP85" s="124"/>
      <c r="AQ85" s="125"/>
      <c r="AR85" s="126"/>
      <c r="AS85" s="126"/>
      <c r="AT85" s="126"/>
      <c r="AU85" s="126"/>
      <c r="AV85" s="126"/>
      <c r="AW85" s="127"/>
      <c r="AX85" s="128">
        <f>AX86+AX88</f>
        <v>318900</v>
      </c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30"/>
      <c r="BN85" s="35"/>
      <c r="BO85" s="35"/>
      <c r="BP85" s="128">
        <f>+BP86+BP88</f>
        <v>0</v>
      </c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30"/>
      <c r="CF85" s="35"/>
      <c r="CG85" s="35"/>
      <c r="CH85" s="35"/>
      <c r="CI85" s="35"/>
      <c r="CJ85" s="128">
        <f>AX85-BP85</f>
        <v>318900</v>
      </c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31"/>
    </row>
    <row r="86" spans="1:104" ht="90" customHeight="1">
      <c r="A86" s="132" t="s">
        <v>128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67"/>
      <c r="AC86" s="64"/>
      <c r="AD86" s="67" t="s">
        <v>23</v>
      </c>
      <c r="AE86" s="125" t="s">
        <v>23</v>
      </c>
      <c r="AF86" s="126"/>
      <c r="AG86" s="127"/>
      <c r="AH86" s="124" t="s">
        <v>65</v>
      </c>
      <c r="AI86" s="124"/>
      <c r="AJ86" s="124"/>
      <c r="AK86" s="124"/>
      <c r="AL86" s="124"/>
      <c r="AM86" s="124"/>
      <c r="AN86" s="124"/>
      <c r="AO86" s="124"/>
      <c r="AP86" s="124"/>
      <c r="AQ86" s="125"/>
      <c r="AR86" s="126"/>
      <c r="AS86" s="126"/>
      <c r="AT86" s="126"/>
      <c r="AU86" s="126"/>
      <c r="AV86" s="126"/>
      <c r="AW86" s="127"/>
      <c r="AX86" s="128">
        <f>AX87</f>
        <v>64400</v>
      </c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30"/>
      <c r="BN86" s="35"/>
      <c r="BO86" s="35"/>
      <c r="BP86" s="128">
        <f>BP87</f>
        <v>0</v>
      </c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30"/>
      <c r="CF86" s="35"/>
      <c r="CG86" s="35"/>
      <c r="CH86" s="35"/>
      <c r="CI86" s="35"/>
      <c r="CJ86" s="128">
        <f>CJ87</f>
        <v>64400</v>
      </c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31"/>
    </row>
    <row r="87" spans="1:104" ht="84.75" customHeight="1">
      <c r="A87" s="132" t="s">
        <v>66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67"/>
      <c r="AC87" s="64"/>
      <c r="AD87" s="67" t="s">
        <v>23</v>
      </c>
      <c r="AE87" s="125" t="s">
        <v>23</v>
      </c>
      <c r="AF87" s="126"/>
      <c r="AG87" s="127"/>
      <c r="AH87" s="124" t="s">
        <v>67</v>
      </c>
      <c r="AI87" s="124"/>
      <c r="AJ87" s="124"/>
      <c r="AK87" s="124"/>
      <c r="AL87" s="124"/>
      <c r="AM87" s="124"/>
      <c r="AN87" s="124"/>
      <c r="AO87" s="124"/>
      <c r="AP87" s="124"/>
      <c r="AQ87" s="125"/>
      <c r="AR87" s="126"/>
      <c r="AS87" s="126"/>
      <c r="AT87" s="126"/>
      <c r="AU87" s="126"/>
      <c r="AV87" s="126"/>
      <c r="AW87" s="127"/>
      <c r="AX87" s="128">
        <v>64400</v>
      </c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30"/>
      <c r="BN87" s="35"/>
      <c r="BO87" s="35"/>
      <c r="BP87" s="128">
        <v>0</v>
      </c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30"/>
      <c r="CF87" s="35"/>
      <c r="CG87" s="35"/>
      <c r="CH87" s="35"/>
      <c r="CI87" s="35"/>
      <c r="CJ87" s="128">
        <f>AX87-BP87</f>
        <v>64400</v>
      </c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31"/>
    </row>
    <row r="88" spans="1:104" ht="23.25" customHeight="1">
      <c r="A88" s="132" t="s">
        <v>68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67"/>
      <c r="AC88" s="64"/>
      <c r="AD88" s="67" t="s">
        <v>23</v>
      </c>
      <c r="AE88" s="125" t="s">
        <v>23</v>
      </c>
      <c r="AF88" s="126"/>
      <c r="AG88" s="127"/>
      <c r="AH88" s="124" t="s">
        <v>69</v>
      </c>
      <c r="AI88" s="124"/>
      <c r="AJ88" s="124"/>
      <c r="AK88" s="124"/>
      <c r="AL88" s="124"/>
      <c r="AM88" s="124"/>
      <c r="AN88" s="124"/>
      <c r="AO88" s="124"/>
      <c r="AP88" s="124"/>
      <c r="AQ88" s="125"/>
      <c r="AR88" s="126"/>
      <c r="AS88" s="126"/>
      <c r="AT88" s="126"/>
      <c r="AU88" s="126"/>
      <c r="AV88" s="126"/>
      <c r="AW88" s="127"/>
      <c r="AX88" s="128">
        <f>AX89</f>
        <v>254500</v>
      </c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30"/>
      <c r="BN88" s="35"/>
      <c r="BO88" s="35"/>
      <c r="BP88" s="128">
        <f>BP89</f>
        <v>0</v>
      </c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30"/>
      <c r="CF88" s="35"/>
      <c r="CG88" s="35"/>
      <c r="CH88" s="35"/>
      <c r="CI88" s="35"/>
      <c r="CJ88" s="128">
        <f>CJ89</f>
        <v>254500</v>
      </c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31"/>
    </row>
    <row r="89" spans="1:104" ht="30.75" customHeight="1" thickBot="1">
      <c r="A89" s="132" t="s">
        <v>70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74"/>
      <c r="AC89" s="75"/>
      <c r="AD89" s="67" t="s">
        <v>23</v>
      </c>
      <c r="AE89" s="125" t="s">
        <v>23</v>
      </c>
      <c r="AF89" s="126"/>
      <c r="AG89" s="127"/>
      <c r="AH89" s="124" t="s">
        <v>71</v>
      </c>
      <c r="AI89" s="124"/>
      <c r="AJ89" s="124"/>
      <c r="AK89" s="124"/>
      <c r="AL89" s="124"/>
      <c r="AM89" s="124"/>
      <c r="AN89" s="124"/>
      <c r="AO89" s="124"/>
      <c r="AP89" s="124"/>
      <c r="AQ89" s="125"/>
      <c r="AR89" s="126"/>
      <c r="AS89" s="126"/>
      <c r="AT89" s="126"/>
      <c r="AU89" s="126"/>
      <c r="AV89" s="126"/>
      <c r="AW89" s="127"/>
      <c r="AX89" s="128">
        <v>254500</v>
      </c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30"/>
      <c r="BN89" s="35"/>
      <c r="BO89" s="35"/>
      <c r="BP89" s="128">
        <v>0</v>
      </c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30"/>
      <c r="CF89" s="35"/>
      <c r="CG89" s="35"/>
      <c r="CH89" s="35"/>
      <c r="CI89" s="35"/>
      <c r="CJ89" s="128">
        <f>AX89-BP89</f>
        <v>254500</v>
      </c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31"/>
    </row>
    <row r="90" spans="1:104" ht="10.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</row>
    <row r="91" ht="11.25" hidden="1"/>
  </sheetData>
  <sheetProtection/>
  <mergeCells count="462">
    <mergeCell ref="AH51:AW51"/>
    <mergeCell ref="AX51:BM51"/>
    <mergeCell ref="BP51:CE51"/>
    <mergeCell ref="CJ51:CZ51"/>
    <mergeCell ref="A57:AA57"/>
    <mergeCell ref="AE57:AG57"/>
    <mergeCell ref="AH57:AW57"/>
    <mergeCell ref="AX57:BM57"/>
    <mergeCell ref="BP57:CE57"/>
    <mergeCell ref="CJ57:CZ57"/>
    <mergeCell ref="CJ45:CZ45"/>
    <mergeCell ref="A50:AA50"/>
    <mergeCell ref="AE50:AG50"/>
    <mergeCell ref="AH50:AW50"/>
    <mergeCell ref="AX50:BM50"/>
    <mergeCell ref="BP50:CE50"/>
    <mergeCell ref="CJ50:CZ50"/>
    <mergeCell ref="AH47:AW47"/>
    <mergeCell ref="A38:AA38"/>
    <mergeCell ref="AH38:AW38"/>
    <mergeCell ref="AX38:BM38"/>
    <mergeCell ref="BP38:CE38"/>
    <mergeCell ref="CJ38:CZ38"/>
    <mergeCell ref="A45:AA45"/>
    <mergeCell ref="AE45:AG45"/>
    <mergeCell ref="AH45:AW45"/>
    <mergeCell ref="AX45:BM45"/>
    <mergeCell ref="BP45:CE45"/>
    <mergeCell ref="A26:AA26"/>
    <mergeCell ref="AH26:AW26"/>
    <mergeCell ref="AX26:BM26"/>
    <mergeCell ref="BP26:CE26"/>
    <mergeCell ref="CJ26:CZ26"/>
    <mergeCell ref="A37:AA37"/>
    <mergeCell ref="AH37:AW37"/>
    <mergeCell ref="AX37:BM37"/>
    <mergeCell ref="BP37:CE37"/>
    <mergeCell ref="CJ37:CZ37"/>
    <mergeCell ref="A21:AA21"/>
    <mergeCell ref="AH21:AW21"/>
    <mergeCell ref="AX21:BM21"/>
    <mergeCell ref="BP21:CE21"/>
    <mergeCell ref="CJ21:CZ21"/>
    <mergeCell ref="A22:AA22"/>
    <mergeCell ref="AH22:AW22"/>
    <mergeCell ref="AX22:BM22"/>
    <mergeCell ref="BP22:CE22"/>
    <mergeCell ref="CJ22:CZ22"/>
    <mergeCell ref="A74:AA74"/>
    <mergeCell ref="AH74:AW74"/>
    <mergeCell ref="AX74:BJ74"/>
    <mergeCell ref="BP74:CA74"/>
    <mergeCell ref="CJ74:CZ74"/>
    <mergeCell ref="AW1:CZ1"/>
    <mergeCell ref="BH4:BZ4"/>
    <mergeCell ref="BP27:CA27"/>
    <mergeCell ref="CJ27:CZ27"/>
    <mergeCell ref="AH31:AW31"/>
    <mergeCell ref="AB1:AD1"/>
    <mergeCell ref="AH30:AW30"/>
    <mergeCell ref="CJ6:CZ6"/>
    <mergeCell ref="CJ7:CZ7"/>
    <mergeCell ref="CJ29:CZ29"/>
    <mergeCell ref="CJ28:CZ28"/>
    <mergeCell ref="CG15:CI15"/>
    <mergeCell ref="BP19:CE19"/>
    <mergeCell ref="AH5:AV5"/>
    <mergeCell ref="CJ3:CZ3"/>
    <mergeCell ref="A28:AA28"/>
    <mergeCell ref="A29:AA29"/>
    <mergeCell ref="A14:AA14"/>
    <mergeCell ref="A19:AA19"/>
    <mergeCell ref="AX19:BM19"/>
    <mergeCell ref="AX15:BO15"/>
    <mergeCell ref="AX24:BM24"/>
    <mergeCell ref="AH20:AW20"/>
    <mergeCell ref="AH19:AW19"/>
    <mergeCell ref="A16:AA16"/>
    <mergeCell ref="A33:AA33"/>
    <mergeCell ref="CJ32:CZ32"/>
    <mergeCell ref="AH32:AW32"/>
    <mergeCell ref="BP47:CE47"/>
    <mergeCell ref="CJ41:CZ41"/>
    <mergeCell ref="CJ46:CZ46"/>
    <mergeCell ref="BP46:CE46"/>
    <mergeCell ref="CJ44:CZ44"/>
    <mergeCell ref="CJ47:CZ47"/>
    <mergeCell ref="A42:AA42"/>
    <mergeCell ref="AE48:AG48"/>
    <mergeCell ref="A47:AA47"/>
    <mergeCell ref="AE47:AG47"/>
    <mergeCell ref="AE52:AG52"/>
    <mergeCell ref="A46:AA46"/>
    <mergeCell ref="AE46:AG46"/>
    <mergeCell ref="A51:AA51"/>
    <mergeCell ref="AE51:AG51"/>
    <mergeCell ref="BP70:CE70"/>
    <mergeCell ref="BP69:CE69"/>
    <mergeCell ref="A59:AA59"/>
    <mergeCell ref="A58:AA58"/>
    <mergeCell ref="AE54:AG54"/>
    <mergeCell ref="AH54:AW54"/>
    <mergeCell ref="AH59:AW59"/>
    <mergeCell ref="AE58:AG58"/>
    <mergeCell ref="A54:AA54"/>
    <mergeCell ref="AH58:AW58"/>
    <mergeCell ref="AH76:AW76"/>
    <mergeCell ref="AH77:AW77"/>
    <mergeCell ref="AH68:AW68"/>
    <mergeCell ref="BP60:CE60"/>
    <mergeCell ref="A60:AA60"/>
    <mergeCell ref="AH61:AW61"/>
    <mergeCell ref="A61:AA61"/>
    <mergeCell ref="AH69:AW69"/>
    <mergeCell ref="AX70:BM70"/>
    <mergeCell ref="AX69:BM69"/>
    <mergeCell ref="AX68:BM68"/>
    <mergeCell ref="AH72:AW72"/>
    <mergeCell ref="AX72:BJ72"/>
    <mergeCell ref="AX71:BM71"/>
    <mergeCell ref="AX60:BM60"/>
    <mergeCell ref="AH65:AW65"/>
    <mergeCell ref="AX65:BM65"/>
    <mergeCell ref="AH63:AW63"/>
    <mergeCell ref="AX63:BM63"/>
    <mergeCell ref="AH71:AW71"/>
    <mergeCell ref="AE68:AG68"/>
    <mergeCell ref="A77:AA77"/>
    <mergeCell ref="AE77:AG77"/>
    <mergeCell ref="A68:AA68"/>
    <mergeCell ref="A49:AA49"/>
    <mergeCell ref="AE49:AG49"/>
    <mergeCell ref="AE70:AG70"/>
    <mergeCell ref="A70:AA70"/>
    <mergeCell ref="A72:AA72"/>
    <mergeCell ref="AE59:AG59"/>
    <mergeCell ref="AH75:AW75"/>
    <mergeCell ref="AH60:AW60"/>
    <mergeCell ref="A78:AA78"/>
    <mergeCell ref="A69:AA69"/>
    <mergeCell ref="AE78:AG78"/>
    <mergeCell ref="A71:AA71"/>
    <mergeCell ref="A76:AA76"/>
    <mergeCell ref="A75:AA75"/>
    <mergeCell ref="AE75:AG75"/>
    <mergeCell ref="AE76:AG76"/>
    <mergeCell ref="AH80:AW80"/>
    <mergeCell ref="AE82:AG82"/>
    <mergeCell ref="AH82:AW82"/>
    <mergeCell ref="AH79:AW79"/>
    <mergeCell ref="AE79:AG79"/>
    <mergeCell ref="AH81:AW81"/>
    <mergeCell ref="AH78:AW78"/>
    <mergeCell ref="A82:AA82"/>
    <mergeCell ref="AE85:AG85"/>
    <mergeCell ref="A85:AA85"/>
    <mergeCell ref="A79:AA79"/>
    <mergeCell ref="A81:AA81"/>
    <mergeCell ref="AE81:AG81"/>
    <mergeCell ref="A80:AA80"/>
    <mergeCell ref="AE80:AG80"/>
    <mergeCell ref="A83:AA83"/>
    <mergeCell ref="AE83:AG83"/>
    <mergeCell ref="AH83:AW83"/>
    <mergeCell ref="A84:AA84"/>
    <mergeCell ref="AE84:AG84"/>
    <mergeCell ref="AH84:AW84"/>
    <mergeCell ref="A87:AA87"/>
    <mergeCell ref="AE87:AG87"/>
    <mergeCell ref="AH87:AW87"/>
    <mergeCell ref="AE88:AG88"/>
    <mergeCell ref="A88:AA88"/>
    <mergeCell ref="AH88:AW88"/>
    <mergeCell ref="AX88:BM88"/>
    <mergeCell ref="AX84:BM84"/>
    <mergeCell ref="A86:AA86"/>
    <mergeCell ref="AE86:AG86"/>
    <mergeCell ref="AH86:AW86"/>
    <mergeCell ref="AX85:BM85"/>
    <mergeCell ref="AH85:AW85"/>
    <mergeCell ref="AX87:BM87"/>
    <mergeCell ref="CJ88:CZ88"/>
    <mergeCell ref="BP85:CE85"/>
    <mergeCell ref="CJ87:CZ87"/>
    <mergeCell ref="BP87:CE87"/>
    <mergeCell ref="BP88:CE88"/>
    <mergeCell ref="AX86:BM86"/>
    <mergeCell ref="CJ83:CZ83"/>
    <mergeCell ref="BP83:CE83"/>
    <mergeCell ref="CJ84:CZ84"/>
    <mergeCell ref="BP84:CE84"/>
    <mergeCell ref="CJ85:CZ85"/>
    <mergeCell ref="CJ86:CZ86"/>
    <mergeCell ref="BP86:CE86"/>
    <mergeCell ref="AX80:BM80"/>
    <mergeCell ref="BP80:CE80"/>
    <mergeCell ref="AX79:BM79"/>
    <mergeCell ref="AX83:BM83"/>
    <mergeCell ref="CJ82:CZ82"/>
    <mergeCell ref="CJ81:CZ81"/>
    <mergeCell ref="BP82:CE82"/>
    <mergeCell ref="AX81:BM81"/>
    <mergeCell ref="BP81:CE81"/>
    <mergeCell ref="AX82:BM82"/>
    <mergeCell ref="CJ79:CZ79"/>
    <mergeCell ref="CJ80:CZ80"/>
    <mergeCell ref="BP79:CE79"/>
    <mergeCell ref="BP77:CE77"/>
    <mergeCell ref="CJ78:CZ78"/>
    <mergeCell ref="CJ75:CZ75"/>
    <mergeCell ref="CJ76:CZ76"/>
    <mergeCell ref="BP75:CE75"/>
    <mergeCell ref="BP78:CE78"/>
    <mergeCell ref="AX76:BM76"/>
    <mergeCell ref="CJ68:CZ68"/>
    <mergeCell ref="AX78:BM78"/>
    <mergeCell ref="AX77:BM77"/>
    <mergeCell ref="CJ77:CZ77"/>
    <mergeCell ref="CJ70:CZ70"/>
    <mergeCell ref="AX75:BM75"/>
    <mergeCell ref="CJ71:CZ71"/>
    <mergeCell ref="BP76:CE76"/>
    <mergeCell ref="BP71:CE71"/>
    <mergeCell ref="CJ69:CZ69"/>
    <mergeCell ref="BP68:CE68"/>
    <mergeCell ref="AX61:BM61"/>
    <mergeCell ref="AX52:BM52"/>
    <mergeCell ref="CJ61:CZ61"/>
    <mergeCell ref="BP61:CE61"/>
    <mergeCell ref="CJ60:CZ60"/>
    <mergeCell ref="CJ58:CZ58"/>
    <mergeCell ref="AX58:BM58"/>
    <mergeCell ref="BP54:CE54"/>
    <mergeCell ref="CJ53:CZ53"/>
    <mergeCell ref="BP53:CE53"/>
    <mergeCell ref="AX59:BM59"/>
    <mergeCell ref="BP59:CE59"/>
    <mergeCell ref="CJ59:CZ59"/>
    <mergeCell ref="BP58:CE58"/>
    <mergeCell ref="CJ54:CZ54"/>
    <mergeCell ref="CJ56:CZ56"/>
    <mergeCell ref="AX53:BM53"/>
    <mergeCell ref="AX54:BM54"/>
    <mergeCell ref="CJ52:CZ52"/>
    <mergeCell ref="BP48:CE48"/>
    <mergeCell ref="BP49:CE49"/>
    <mergeCell ref="AX49:BM49"/>
    <mergeCell ref="AX48:BM48"/>
    <mergeCell ref="BP52:CE52"/>
    <mergeCell ref="CJ49:CZ49"/>
    <mergeCell ref="CJ48:CZ48"/>
    <mergeCell ref="A40:AA40"/>
    <mergeCell ref="AH44:AW44"/>
    <mergeCell ref="A39:AA39"/>
    <mergeCell ref="AE39:AG39"/>
    <mergeCell ref="CJ40:CZ40"/>
    <mergeCell ref="CJ42:CZ42"/>
    <mergeCell ref="BP39:CE39"/>
    <mergeCell ref="BP41:CE41"/>
    <mergeCell ref="BP40:CE40"/>
    <mergeCell ref="A41:AA41"/>
    <mergeCell ref="A27:AA27"/>
    <mergeCell ref="A30:AA30"/>
    <mergeCell ref="AH46:AW46"/>
    <mergeCell ref="AE41:AG41"/>
    <mergeCell ref="A31:AA31"/>
    <mergeCell ref="AH28:AW28"/>
    <mergeCell ref="A44:AA44"/>
    <mergeCell ref="AE44:AG44"/>
    <mergeCell ref="AE42:AG42"/>
    <mergeCell ref="A32:AA32"/>
    <mergeCell ref="AH23:AW23"/>
    <mergeCell ref="AH24:AW24"/>
    <mergeCell ref="AX32:BJ32"/>
    <mergeCell ref="BP32:CA32"/>
    <mergeCell ref="AH33:AW33"/>
    <mergeCell ref="BP24:CE24"/>
    <mergeCell ref="BP33:CF33"/>
    <mergeCell ref="AH27:AW27"/>
    <mergeCell ref="AH29:AW29"/>
    <mergeCell ref="B10:AA10"/>
    <mergeCell ref="AD12:AD13"/>
    <mergeCell ref="AX29:BJ29"/>
    <mergeCell ref="A17:AA17"/>
    <mergeCell ref="A18:AA18"/>
    <mergeCell ref="A24:AA24"/>
    <mergeCell ref="A23:AA23"/>
    <mergeCell ref="A20:AA20"/>
    <mergeCell ref="AX18:BO18"/>
    <mergeCell ref="AX28:BJ28"/>
    <mergeCell ref="BT5:BZ5"/>
    <mergeCell ref="BP6:BZ6"/>
    <mergeCell ref="AL8:BI8"/>
    <mergeCell ref="CJ14:CZ14"/>
    <mergeCell ref="AH15:AW15"/>
    <mergeCell ref="B7:U7"/>
    <mergeCell ref="AA7:BI7"/>
    <mergeCell ref="AX12:BO13"/>
    <mergeCell ref="AX14:BO14"/>
    <mergeCell ref="AH12:AW13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AH16:AW16"/>
    <mergeCell ref="CJ12:CZ13"/>
    <mergeCell ref="BP15:CF15"/>
    <mergeCell ref="AH14:AW14"/>
    <mergeCell ref="BP12:CI13"/>
    <mergeCell ref="CJ15:CZ15"/>
    <mergeCell ref="A11:CZ11"/>
    <mergeCell ref="AA3:BJ3"/>
    <mergeCell ref="A15:AA15"/>
    <mergeCell ref="CJ4:CZ4"/>
    <mergeCell ref="BP7:BZ7"/>
    <mergeCell ref="CJ5:CZ5"/>
    <mergeCell ref="CJ10:CZ10"/>
    <mergeCell ref="A12:AA13"/>
    <mergeCell ref="AX17:BO17"/>
    <mergeCell ref="CG16:CI16"/>
    <mergeCell ref="BP16:CF16"/>
    <mergeCell ref="BP17:CF17"/>
    <mergeCell ref="CG17:CI17"/>
    <mergeCell ref="AX16:BO16"/>
    <mergeCell ref="CJ17:CZ17"/>
    <mergeCell ref="BP14:CF14"/>
    <mergeCell ref="CJ18:CZ18"/>
    <mergeCell ref="CJ19:CZ19"/>
    <mergeCell ref="CJ20:CZ20"/>
    <mergeCell ref="BP20:CE20"/>
    <mergeCell ref="BP18:CF18"/>
    <mergeCell ref="BP23:CE23"/>
    <mergeCell ref="CJ23:CZ23"/>
    <mergeCell ref="AX20:BM20"/>
    <mergeCell ref="CJ30:CZ30"/>
    <mergeCell ref="AX30:BJ30"/>
    <mergeCell ref="BP30:CA30"/>
    <mergeCell ref="BP29:CA29"/>
    <mergeCell ref="BP28:CA28"/>
    <mergeCell ref="AX40:BM40"/>
    <mergeCell ref="AE40:AG40"/>
    <mergeCell ref="AH39:AW39"/>
    <mergeCell ref="AX39:BM39"/>
    <mergeCell ref="BP31:CA31"/>
    <mergeCell ref="AX23:BM23"/>
    <mergeCell ref="AX27:BJ27"/>
    <mergeCell ref="AX36:BM36"/>
    <mergeCell ref="BP36:CE36"/>
    <mergeCell ref="AX34:BM34"/>
    <mergeCell ref="AE69:AG69"/>
    <mergeCell ref="AE53:AG53"/>
    <mergeCell ref="A53:AA53"/>
    <mergeCell ref="AH35:AW35"/>
    <mergeCell ref="AH36:AW36"/>
    <mergeCell ref="AH52:AW52"/>
    <mergeCell ref="A36:AA36"/>
    <mergeCell ref="AH41:AW41"/>
    <mergeCell ref="A67:AA67"/>
    <mergeCell ref="AE67:AG67"/>
    <mergeCell ref="A73:AA73"/>
    <mergeCell ref="AH73:AW73"/>
    <mergeCell ref="AX73:BJ73"/>
    <mergeCell ref="A34:AA34"/>
    <mergeCell ref="A35:AA35"/>
    <mergeCell ref="AH40:AW40"/>
    <mergeCell ref="AX47:BM47"/>
    <mergeCell ref="A56:AA56"/>
    <mergeCell ref="AH34:AW34"/>
    <mergeCell ref="AX42:BM42"/>
    <mergeCell ref="CJ73:CZ73"/>
    <mergeCell ref="AX41:BM41"/>
    <mergeCell ref="AX46:BM46"/>
    <mergeCell ref="AH49:AW49"/>
    <mergeCell ref="AH48:AW48"/>
    <mergeCell ref="AH70:AW70"/>
    <mergeCell ref="BP42:CE42"/>
    <mergeCell ref="AH42:AW42"/>
    <mergeCell ref="BP44:CE44"/>
    <mergeCell ref="AX44:BM44"/>
    <mergeCell ref="CJ72:CZ72"/>
    <mergeCell ref="CJ34:CZ34"/>
    <mergeCell ref="CJ24:CZ24"/>
    <mergeCell ref="BP35:CE35"/>
    <mergeCell ref="CJ35:CZ35"/>
    <mergeCell ref="CJ63:CZ63"/>
    <mergeCell ref="BP65:CE65"/>
    <mergeCell ref="CJ65:CZ65"/>
    <mergeCell ref="CJ39:CZ39"/>
    <mergeCell ref="CJ36:CZ36"/>
    <mergeCell ref="AX35:BM35"/>
    <mergeCell ref="BP34:CE34"/>
    <mergeCell ref="AX33:BO33"/>
    <mergeCell ref="CJ33:CZ33"/>
    <mergeCell ref="AX31:BJ31"/>
    <mergeCell ref="CG33:CI33"/>
    <mergeCell ref="CJ31:CZ31"/>
    <mergeCell ref="A89:AA89"/>
    <mergeCell ref="AE89:AG89"/>
    <mergeCell ref="AH89:AW89"/>
    <mergeCell ref="AX89:BM89"/>
    <mergeCell ref="BP89:CE89"/>
    <mergeCell ref="A63:AA63"/>
    <mergeCell ref="A65:AA65"/>
    <mergeCell ref="BP72:CA72"/>
    <mergeCell ref="BP73:CA73"/>
    <mergeCell ref="AE71:AG71"/>
    <mergeCell ref="AX56:BM56"/>
    <mergeCell ref="BP56:CE56"/>
    <mergeCell ref="A48:AA48"/>
    <mergeCell ref="AE56:AG56"/>
    <mergeCell ref="AH56:AW56"/>
    <mergeCell ref="A62:AA62"/>
    <mergeCell ref="AE61:AG61"/>
    <mergeCell ref="AE60:AG60"/>
    <mergeCell ref="AH53:AW53"/>
    <mergeCell ref="A52:AA52"/>
    <mergeCell ref="BP64:CE64"/>
    <mergeCell ref="CJ64:CZ64"/>
    <mergeCell ref="CJ89:CZ89"/>
    <mergeCell ref="AE62:AG62"/>
    <mergeCell ref="AH62:AW62"/>
    <mergeCell ref="AX62:BM62"/>
    <mergeCell ref="BP62:CE62"/>
    <mergeCell ref="CJ62:CZ62"/>
    <mergeCell ref="AE63:AG63"/>
    <mergeCell ref="BP63:CE63"/>
    <mergeCell ref="A43:AA43"/>
    <mergeCell ref="AE43:AG43"/>
    <mergeCell ref="AH43:AW43"/>
    <mergeCell ref="AX43:BM43"/>
    <mergeCell ref="BP43:CE43"/>
    <mergeCell ref="CJ43:CZ43"/>
    <mergeCell ref="BP55:CE55"/>
    <mergeCell ref="CJ55:CZ55"/>
    <mergeCell ref="A64:AA64"/>
    <mergeCell ref="AE64:AG64"/>
    <mergeCell ref="AH64:AW64"/>
    <mergeCell ref="AH67:AW67"/>
    <mergeCell ref="AX67:BM67"/>
    <mergeCell ref="BP67:CE67"/>
    <mergeCell ref="CJ67:CZ67"/>
    <mergeCell ref="AX64:BM64"/>
    <mergeCell ref="A66:AA66"/>
    <mergeCell ref="AE66:AG66"/>
    <mergeCell ref="AH66:AW66"/>
    <mergeCell ref="AX66:BM66"/>
    <mergeCell ref="BP66:CE66"/>
    <mergeCell ref="CJ66:CZ66"/>
    <mergeCell ref="A25:AA25"/>
    <mergeCell ref="AH25:AW25"/>
    <mergeCell ref="AX25:BM25"/>
    <mergeCell ref="BP25:CE25"/>
    <mergeCell ref="CJ25:CZ25"/>
    <mergeCell ref="AE65:AG65"/>
    <mergeCell ref="A55:AA55"/>
    <mergeCell ref="AE55:AG55"/>
    <mergeCell ref="AH55:AW55"/>
    <mergeCell ref="AX55:BM55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264"/>
  <sheetViews>
    <sheetView view="pageBreakPreview" zoomScale="140" zoomScaleNormal="140" zoomScaleSheetLayoutView="140" workbookViewId="0" topLeftCell="E255">
      <selection activeCell="A233" sqref="A233:AI233"/>
    </sheetView>
  </sheetViews>
  <sheetFormatPr defaultColWidth="0.875" defaultRowHeight="12.75"/>
  <cols>
    <col min="1" max="1" width="0.2421875" style="19" hidden="1" customWidth="1"/>
    <col min="2" max="4" width="0.875" style="19" hidden="1" customWidth="1"/>
    <col min="5" max="33" width="0.875" style="19" customWidth="1"/>
    <col min="34" max="34" width="5.625" style="19" customWidth="1"/>
    <col min="35" max="35" width="1.875" style="19" customWidth="1"/>
    <col min="36" max="37" width="0.875" style="19" customWidth="1"/>
    <col min="38" max="38" width="4.25390625" style="19" customWidth="1"/>
    <col min="39" max="39" width="0.12890625" style="19" hidden="1" customWidth="1"/>
    <col min="40" max="40" width="2.75390625" style="19" hidden="1" customWidth="1"/>
    <col min="41" max="41" width="0.875" style="19" hidden="1" customWidth="1"/>
    <col min="42" max="52" width="0.875" style="19" customWidth="1"/>
    <col min="53" max="53" width="11.375" style="19" customWidth="1"/>
    <col min="54" max="58" width="0.875" style="19" hidden="1" customWidth="1"/>
    <col min="59" max="59" width="0.12890625" style="19" hidden="1" customWidth="1"/>
    <col min="60" max="60" width="0.875" style="19" hidden="1" customWidth="1"/>
    <col min="61" max="61" width="11.75390625" style="19" customWidth="1"/>
    <col min="62" max="62" width="7.625" style="19" hidden="1" customWidth="1"/>
    <col min="63" max="70" width="0.875" style="19" hidden="1" customWidth="1"/>
    <col min="71" max="71" width="1.00390625" style="19" hidden="1" customWidth="1"/>
    <col min="72" max="72" width="0.12890625" style="19" hidden="1" customWidth="1"/>
    <col min="73" max="75" width="0.875" style="19" customWidth="1"/>
    <col min="76" max="76" width="1.00390625" style="19" customWidth="1"/>
    <col min="77" max="79" width="0.875" style="19" customWidth="1"/>
    <col min="80" max="80" width="0.74609375" style="19" customWidth="1"/>
    <col min="81" max="97" width="0.875" style="19" customWidth="1"/>
    <col min="98" max="98" width="3.25390625" style="19" customWidth="1"/>
    <col min="99" max="16384" width="0.875" style="19" customWidth="1"/>
  </cols>
  <sheetData>
    <row r="1" spans="2:98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319" t="s">
        <v>120</v>
      </c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</row>
    <row r="2" spans="1:98" ht="19.5" customHeight="1" thickBot="1">
      <c r="A2" s="302" t="s">
        <v>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</row>
    <row r="3" spans="1:98" ht="22.5" customHeight="1">
      <c r="A3" s="303" t="s">
        <v>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7" t="s">
        <v>113</v>
      </c>
      <c r="AK3" s="304"/>
      <c r="AL3" s="304"/>
      <c r="AM3" s="304"/>
      <c r="AN3" s="304"/>
      <c r="AO3" s="308"/>
      <c r="AP3" s="307" t="s">
        <v>447</v>
      </c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8"/>
      <c r="BB3" s="307" t="s">
        <v>17</v>
      </c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8"/>
      <c r="BT3" s="304"/>
      <c r="BU3" s="307" t="s">
        <v>7</v>
      </c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7" t="s">
        <v>8</v>
      </c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15"/>
    </row>
    <row r="4" spans="1:98" ht="43.5" customHeight="1" thickBot="1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9"/>
      <c r="AK4" s="306"/>
      <c r="AL4" s="306"/>
      <c r="AM4" s="306"/>
      <c r="AN4" s="306"/>
      <c r="AO4" s="310"/>
      <c r="AP4" s="309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10"/>
      <c r="BB4" s="309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10"/>
      <c r="BT4" s="306"/>
      <c r="BU4" s="309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9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16"/>
    </row>
    <row r="5" spans="1:98" ht="12" thickBot="1">
      <c r="A5" s="311">
        <v>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285">
        <v>2</v>
      </c>
      <c r="AK5" s="286"/>
      <c r="AL5" s="286"/>
      <c r="AM5" s="286"/>
      <c r="AN5" s="286"/>
      <c r="AO5" s="287"/>
      <c r="AP5" s="285">
        <v>3</v>
      </c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7"/>
      <c r="BB5" s="285">
        <v>4</v>
      </c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7"/>
      <c r="BT5" s="56"/>
      <c r="BU5" s="285">
        <v>5</v>
      </c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5">
        <v>6</v>
      </c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317"/>
    </row>
    <row r="6" spans="1:98" ht="12" customHeight="1">
      <c r="A6" s="296" t="s">
        <v>570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1">
        <v>200</v>
      </c>
      <c r="AK6" s="292"/>
      <c r="AL6" s="293"/>
      <c r="AM6" s="99"/>
      <c r="AN6" s="99"/>
      <c r="AO6" s="99"/>
      <c r="AP6" s="298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3"/>
      <c r="BB6" s="100"/>
      <c r="BC6" s="101"/>
      <c r="BD6" s="101"/>
      <c r="BE6" s="101"/>
      <c r="BF6" s="101"/>
      <c r="BG6" s="101"/>
      <c r="BH6" s="294">
        <f>BH7</f>
        <v>11349700</v>
      </c>
      <c r="BI6" s="295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66"/>
      <c r="BU6" s="294">
        <f>BU7</f>
        <v>2591556.1799999997</v>
      </c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295"/>
      <c r="CI6" s="294">
        <f>BH6-BU6</f>
        <v>8758143.82</v>
      </c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8"/>
    </row>
    <row r="7" spans="1:98" ht="35.25" customHeight="1">
      <c r="A7" s="230" t="s">
        <v>569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288">
        <v>200</v>
      </c>
      <c r="AK7" s="289"/>
      <c r="AL7" s="290"/>
      <c r="AM7" s="57"/>
      <c r="AN7" s="57"/>
      <c r="AO7" s="57"/>
      <c r="AP7" s="125" t="s">
        <v>73</v>
      </c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/>
      <c r="BB7" s="58"/>
      <c r="BC7" s="50"/>
      <c r="BD7" s="50"/>
      <c r="BE7" s="50"/>
      <c r="BF7" s="50"/>
      <c r="BG7" s="50"/>
      <c r="BH7" s="128">
        <f>BH8+BH91+BH100+BH131+BH158+BH204+BH212+BH220+BH255</f>
        <v>11349700</v>
      </c>
      <c r="BI7" s="130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128">
        <f>BU8+BU91+BU100+BU131+BU158+BU204+BU212+BU220+BU255</f>
        <v>2591556.1799999997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30"/>
      <c r="CI7" s="128">
        <f>BH7-BU7</f>
        <v>8758143.82</v>
      </c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1"/>
    </row>
    <row r="8" spans="1:98" s="116" customFormat="1" ht="14.25" customHeight="1">
      <c r="A8" s="238" t="s">
        <v>74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99">
        <v>200</v>
      </c>
      <c r="AK8" s="300"/>
      <c r="AL8" s="301"/>
      <c r="AM8" s="59"/>
      <c r="AN8" s="59"/>
      <c r="AO8" s="59"/>
      <c r="AP8" s="250" t="s">
        <v>75</v>
      </c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2"/>
      <c r="BB8" s="60"/>
      <c r="BC8" s="55"/>
      <c r="BD8" s="55"/>
      <c r="BE8" s="55"/>
      <c r="BF8" s="55"/>
      <c r="BG8" s="55"/>
      <c r="BH8" s="243">
        <f>BB9+BH27+BH68+BH75</f>
        <v>4832000</v>
      </c>
      <c r="BI8" s="245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47"/>
      <c r="BU8" s="243">
        <f>BU9+BU27+BU68+BU75</f>
        <v>892619.91</v>
      </c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5"/>
      <c r="CI8" s="243">
        <f>BH8-BU8</f>
        <v>3939380.09</v>
      </c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6"/>
    </row>
    <row r="9" spans="1:98" s="117" customFormat="1" ht="47.25" customHeight="1">
      <c r="A9" s="251" t="s">
        <v>134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237" t="s">
        <v>11</v>
      </c>
      <c r="AK9" s="135"/>
      <c r="AL9" s="135"/>
      <c r="AM9" s="135"/>
      <c r="AN9" s="135"/>
      <c r="AO9" s="136"/>
      <c r="AP9" s="134" t="s">
        <v>272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6"/>
      <c r="BB9" s="138">
        <f>BH11</f>
        <v>891600</v>
      </c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40"/>
      <c r="BT9" s="38"/>
      <c r="BU9" s="138">
        <f>BU11</f>
        <v>172162.16999999998</v>
      </c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40"/>
      <c r="CI9" s="138">
        <f>BB9-BU9</f>
        <v>719437.8300000001</v>
      </c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41"/>
    </row>
    <row r="10" spans="1:98" ht="25.5" customHeight="1">
      <c r="A10" s="230" t="s">
        <v>247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231" t="s">
        <v>11</v>
      </c>
      <c r="AK10" s="126"/>
      <c r="AL10" s="126"/>
      <c r="AM10" s="126"/>
      <c r="AN10" s="126"/>
      <c r="AO10" s="127"/>
      <c r="AP10" s="125" t="s">
        <v>273</v>
      </c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7"/>
      <c r="BB10" s="35"/>
      <c r="BC10" s="35"/>
      <c r="BD10" s="35"/>
      <c r="BE10" s="35"/>
      <c r="BF10" s="35"/>
      <c r="BG10" s="35"/>
      <c r="BH10" s="128">
        <f>BH11</f>
        <v>891600</v>
      </c>
      <c r="BI10" s="130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128">
        <f>BU11</f>
        <v>172162.16999999998</v>
      </c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30"/>
      <c r="CI10" s="128">
        <f aca="true" t="shared" si="0" ref="CI10:CI30">BH10-BU10</f>
        <v>719437.8300000001</v>
      </c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31"/>
    </row>
    <row r="11" spans="1:98" ht="92.25" customHeight="1">
      <c r="A11" s="230" t="s">
        <v>158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231" t="s">
        <v>11</v>
      </c>
      <c r="AK11" s="126"/>
      <c r="AL11" s="126"/>
      <c r="AM11" s="126"/>
      <c r="AN11" s="126"/>
      <c r="AO11" s="127"/>
      <c r="AP11" s="125" t="s">
        <v>274</v>
      </c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7"/>
      <c r="BB11" s="35"/>
      <c r="BC11" s="35"/>
      <c r="BD11" s="35"/>
      <c r="BE11" s="35"/>
      <c r="BF11" s="35"/>
      <c r="BG11" s="35"/>
      <c r="BH11" s="128">
        <f>BH12+BH18</f>
        <v>891600</v>
      </c>
      <c r="BI11" s="130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128">
        <f>BU12+BU18</f>
        <v>172162.16999999998</v>
      </c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/>
      <c r="CI11" s="128">
        <f t="shared" si="0"/>
        <v>719437.8300000001</v>
      </c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31"/>
    </row>
    <row r="12" spans="1:98" ht="130.5" customHeight="1">
      <c r="A12" s="230" t="s">
        <v>254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231" t="s">
        <v>11</v>
      </c>
      <c r="AK12" s="126"/>
      <c r="AL12" s="126"/>
      <c r="AM12" s="126"/>
      <c r="AN12" s="126"/>
      <c r="AO12" s="127"/>
      <c r="AP12" s="125" t="s">
        <v>275</v>
      </c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  <c r="BB12" s="35"/>
      <c r="BC12" s="35"/>
      <c r="BD12" s="35"/>
      <c r="BE12" s="35"/>
      <c r="BF12" s="35"/>
      <c r="BG12" s="35"/>
      <c r="BH12" s="128">
        <f>BH15+BH16+BH17</f>
        <v>886600</v>
      </c>
      <c r="BI12" s="130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28">
        <f>BU15+BU16+BU17</f>
        <v>172162.16999999998</v>
      </c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0"/>
      <c r="CI12" s="128">
        <f t="shared" si="0"/>
        <v>714437.8300000001</v>
      </c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31"/>
    </row>
    <row r="13" spans="1:98" s="46" customFormat="1" ht="75" customHeight="1">
      <c r="A13" s="230" t="s">
        <v>466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231" t="s">
        <v>11</v>
      </c>
      <c r="AK13" s="126"/>
      <c r="AL13" s="126"/>
      <c r="AM13" s="126"/>
      <c r="AN13" s="126"/>
      <c r="AO13" s="127"/>
      <c r="AP13" s="125" t="s">
        <v>465</v>
      </c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7"/>
      <c r="BB13" s="35"/>
      <c r="BC13" s="35"/>
      <c r="BD13" s="35"/>
      <c r="BE13" s="35"/>
      <c r="BF13" s="35"/>
      <c r="BG13" s="35"/>
      <c r="BH13" s="128">
        <f>BH14</f>
        <v>886600</v>
      </c>
      <c r="BI13" s="130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28">
        <f>BU14</f>
        <v>172162.16999999998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30"/>
      <c r="CI13" s="128">
        <f t="shared" si="0"/>
        <v>714437.8300000001</v>
      </c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31"/>
    </row>
    <row r="14" spans="1:98" s="46" customFormat="1" ht="34.5" customHeight="1">
      <c r="A14" s="230" t="s">
        <v>452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231" t="s">
        <v>11</v>
      </c>
      <c r="AK14" s="126"/>
      <c r="AL14" s="126"/>
      <c r="AM14" s="126"/>
      <c r="AN14" s="126"/>
      <c r="AO14" s="127"/>
      <c r="AP14" s="125" t="s">
        <v>453</v>
      </c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  <c r="BB14" s="35"/>
      <c r="BC14" s="35"/>
      <c r="BD14" s="35"/>
      <c r="BE14" s="35"/>
      <c r="BF14" s="35"/>
      <c r="BG14" s="35"/>
      <c r="BH14" s="128">
        <f>BH15+BH16+BH17</f>
        <v>886600</v>
      </c>
      <c r="BI14" s="130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28">
        <f>BU15+BU16+BU17</f>
        <v>172162.16999999998</v>
      </c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30"/>
      <c r="CI14" s="128">
        <f>BH14-BU14</f>
        <v>714437.8300000001</v>
      </c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31"/>
    </row>
    <row r="15" spans="1:98" s="46" customFormat="1" ht="27" customHeight="1">
      <c r="A15" s="230" t="s">
        <v>277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231" t="s">
        <v>11</v>
      </c>
      <c r="AK15" s="126"/>
      <c r="AL15" s="126"/>
      <c r="AM15" s="126"/>
      <c r="AN15" s="126"/>
      <c r="AO15" s="127"/>
      <c r="AP15" s="125" t="s">
        <v>276</v>
      </c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7"/>
      <c r="BB15" s="35"/>
      <c r="BC15" s="35"/>
      <c r="BD15" s="35"/>
      <c r="BE15" s="35"/>
      <c r="BF15" s="35"/>
      <c r="BG15" s="35"/>
      <c r="BH15" s="128">
        <v>646200</v>
      </c>
      <c r="BI15" s="130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28">
        <v>144020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30"/>
      <c r="CI15" s="128">
        <f t="shared" si="0"/>
        <v>502180</v>
      </c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31"/>
    </row>
    <row r="16" spans="1:98" s="46" customFormat="1" ht="39.75" customHeight="1">
      <c r="A16" s="230" t="s">
        <v>159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231" t="s">
        <v>11</v>
      </c>
      <c r="AK16" s="126"/>
      <c r="AL16" s="126"/>
      <c r="AM16" s="126"/>
      <c r="AN16" s="126"/>
      <c r="AO16" s="127"/>
      <c r="AP16" s="125" t="s">
        <v>278</v>
      </c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35"/>
      <c r="BC16" s="35"/>
      <c r="BD16" s="35"/>
      <c r="BE16" s="35"/>
      <c r="BF16" s="35"/>
      <c r="BG16" s="35"/>
      <c r="BH16" s="128">
        <v>45300</v>
      </c>
      <c r="BI16" s="130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128">
        <v>0</v>
      </c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30"/>
      <c r="CI16" s="128">
        <f t="shared" si="0"/>
        <v>45300</v>
      </c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31"/>
    </row>
    <row r="17" spans="1:98" s="46" customFormat="1" ht="48" customHeight="1">
      <c r="A17" s="230" t="s">
        <v>280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231" t="s">
        <v>11</v>
      </c>
      <c r="AK17" s="126"/>
      <c r="AL17" s="126"/>
      <c r="AM17" s="126"/>
      <c r="AN17" s="126"/>
      <c r="AO17" s="127"/>
      <c r="AP17" s="125" t="s">
        <v>279</v>
      </c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7"/>
      <c r="BB17" s="35"/>
      <c r="BC17" s="35"/>
      <c r="BD17" s="35"/>
      <c r="BE17" s="35"/>
      <c r="BF17" s="35"/>
      <c r="BG17" s="35"/>
      <c r="BH17" s="128">
        <v>195100</v>
      </c>
      <c r="BI17" s="130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28">
        <v>28142.17</v>
      </c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30"/>
      <c r="CI17" s="128">
        <f t="shared" si="0"/>
        <v>166957.83000000002</v>
      </c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31"/>
    </row>
    <row r="18" spans="1:98" ht="117.75" customHeight="1">
      <c r="A18" s="230" t="s">
        <v>282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231" t="s">
        <v>11</v>
      </c>
      <c r="AK18" s="126"/>
      <c r="AL18" s="126"/>
      <c r="AM18" s="126"/>
      <c r="AN18" s="126"/>
      <c r="AO18" s="127"/>
      <c r="AP18" s="125" t="s">
        <v>281</v>
      </c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7"/>
      <c r="BB18" s="35"/>
      <c r="BC18" s="35"/>
      <c r="BD18" s="35"/>
      <c r="BE18" s="35"/>
      <c r="BF18" s="35"/>
      <c r="BG18" s="35"/>
      <c r="BH18" s="128">
        <f>BH19+BH22</f>
        <v>5000</v>
      </c>
      <c r="BI18" s="130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28">
        <f>BU19+BU22</f>
        <v>0</v>
      </c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28">
        <f t="shared" si="0"/>
        <v>5000</v>
      </c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31"/>
    </row>
    <row r="19" spans="1:98" s="46" customFormat="1" ht="73.5" customHeight="1">
      <c r="A19" s="230" t="s">
        <v>466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231" t="s">
        <v>11</v>
      </c>
      <c r="AK19" s="126"/>
      <c r="AL19" s="126"/>
      <c r="AM19" s="126"/>
      <c r="AN19" s="126"/>
      <c r="AO19" s="127"/>
      <c r="AP19" s="125" t="s">
        <v>467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7"/>
      <c r="BB19" s="35"/>
      <c r="BC19" s="35"/>
      <c r="BD19" s="35"/>
      <c r="BE19" s="35"/>
      <c r="BF19" s="35"/>
      <c r="BG19" s="35"/>
      <c r="BH19" s="128">
        <f>BH20</f>
        <v>2000</v>
      </c>
      <c r="BI19" s="130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128">
        <f>BU20</f>
        <v>0</v>
      </c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30"/>
      <c r="CI19" s="128">
        <f t="shared" si="0"/>
        <v>2000</v>
      </c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31"/>
    </row>
    <row r="20" spans="1:98" s="46" customFormat="1" ht="37.5" customHeight="1">
      <c r="A20" s="230" t="s">
        <v>452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231" t="s">
        <v>11</v>
      </c>
      <c r="AK20" s="126"/>
      <c r="AL20" s="126"/>
      <c r="AM20" s="126"/>
      <c r="AN20" s="126"/>
      <c r="AO20" s="127"/>
      <c r="AP20" s="125" t="s">
        <v>454</v>
      </c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B20" s="35"/>
      <c r="BC20" s="35"/>
      <c r="BD20" s="35"/>
      <c r="BE20" s="35"/>
      <c r="BF20" s="35"/>
      <c r="BG20" s="35"/>
      <c r="BH20" s="128">
        <f>BH21</f>
        <v>2000</v>
      </c>
      <c r="BI20" s="130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128">
        <f>BU21</f>
        <v>0</v>
      </c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30"/>
      <c r="CI20" s="128">
        <f>BH20-BU20</f>
        <v>2000</v>
      </c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31"/>
    </row>
    <row r="21" spans="1:98" s="46" customFormat="1" ht="37.5" customHeight="1">
      <c r="A21" s="230" t="s">
        <v>159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231" t="s">
        <v>11</v>
      </c>
      <c r="AK21" s="126"/>
      <c r="AL21" s="126"/>
      <c r="AM21" s="126"/>
      <c r="AN21" s="126"/>
      <c r="AO21" s="127"/>
      <c r="AP21" s="125" t="s">
        <v>283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35"/>
      <c r="BC21" s="35"/>
      <c r="BD21" s="35"/>
      <c r="BE21" s="35"/>
      <c r="BF21" s="35"/>
      <c r="BG21" s="35"/>
      <c r="BH21" s="128">
        <v>2000</v>
      </c>
      <c r="BI21" s="130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128">
        <v>0</v>
      </c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30"/>
      <c r="CI21" s="128">
        <f t="shared" si="0"/>
        <v>2000</v>
      </c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31"/>
    </row>
    <row r="22" spans="1:98" s="46" customFormat="1" ht="39.75" customHeight="1">
      <c r="A22" s="233" t="s">
        <v>469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1" t="s">
        <v>11</v>
      </c>
      <c r="AK22" s="126"/>
      <c r="AL22" s="126"/>
      <c r="AM22" s="126"/>
      <c r="AN22" s="126"/>
      <c r="AO22" s="127"/>
      <c r="AP22" s="125" t="s">
        <v>468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  <c r="BB22" s="35"/>
      <c r="BC22" s="35"/>
      <c r="BD22" s="35"/>
      <c r="BE22" s="35"/>
      <c r="BF22" s="35"/>
      <c r="BG22" s="35"/>
      <c r="BH22" s="128">
        <f>BH23</f>
        <v>3000</v>
      </c>
      <c r="BI22" s="130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28">
        <f>BU23</f>
        <v>0</v>
      </c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30"/>
      <c r="CI22" s="128">
        <f t="shared" si="0"/>
        <v>3000</v>
      </c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31"/>
    </row>
    <row r="23" spans="1:98" s="46" customFormat="1" ht="39.75" customHeight="1">
      <c r="A23" s="233" t="s">
        <v>455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1" t="s">
        <v>11</v>
      </c>
      <c r="AK23" s="126"/>
      <c r="AL23" s="126"/>
      <c r="AM23" s="126"/>
      <c r="AN23" s="126"/>
      <c r="AO23" s="127"/>
      <c r="AP23" s="125" t="s">
        <v>456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35"/>
      <c r="BC23" s="35"/>
      <c r="BD23" s="35"/>
      <c r="BE23" s="35"/>
      <c r="BF23" s="35"/>
      <c r="BG23" s="35"/>
      <c r="BH23" s="128">
        <f>BH24</f>
        <v>3000</v>
      </c>
      <c r="BI23" s="130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128">
        <f>BU24</f>
        <v>0</v>
      </c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30"/>
      <c r="CI23" s="128">
        <f>BH23-BU23</f>
        <v>3000</v>
      </c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31"/>
    </row>
    <row r="24" spans="1:98" s="46" customFormat="1" ht="39.75" customHeight="1">
      <c r="A24" s="233" t="s">
        <v>192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1" t="s">
        <v>11</v>
      </c>
      <c r="AK24" s="126"/>
      <c r="AL24" s="126"/>
      <c r="AM24" s="126"/>
      <c r="AN24" s="126"/>
      <c r="AO24" s="127"/>
      <c r="AP24" s="125" t="s">
        <v>284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35"/>
      <c r="BC24" s="35"/>
      <c r="BD24" s="35"/>
      <c r="BE24" s="35"/>
      <c r="BF24" s="35"/>
      <c r="BG24" s="35"/>
      <c r="BH24" s="128">
        <v>3000</v>
      </c>
      <c r="BI24" s="130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28">
        <v>0</v>
      </c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30"/>
      <c r="CI24" s="128">
        <f t="shared" si="0"/>
        <v>3000</v>
      </c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31"/>
    </row>
    <row r="25" spans="1:98" ht="101.25" customHeight="1" hidden="1">
      <c r="A25" s="233" t="s">
        <v>161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1" t="s">
        <v>11</v>
      </c>
      <c r="AK25" s="126"/>
      <c r="AL25" s="127"/>
      <c r="AM25" s="15"/>
      <c r="AN25" s="15"/>
      <c r="AO25" s="15"/>
      <c r="AP25" s="125" t="s">
        <v>213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35"/>
      <c r="BC25" s="35"/>
      <c r="BD25" s="35"/>
      <c r="BE25" s="35"/>
      <c r="BF25" s="35"/>
      <c r="BG25" s="35"/>
      <c r="BH25" s="128">
        <f>BH26</f>
        <v>45300</v>
      </c>
      <c r="BI25" s="130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128">
        <f>BU26</f>
        <v>45236</v>
      </c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30"/>
      <c r="CI25" s="128">
        <f t="shared" si="0"/>
        <v>64</v>
      </c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31"/>
    </row>
    <row r="26" spans="1:98" ht="101.25" customHeight="1" hidden="1">
      <c r="A26" s="283" t="s">
        <v>76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31" t="s">
        <v>11</v>
      </c>
      <c r="AK26" s="126"/>
      <c r="AL26" s="127"/>
      <c r="AM26" s="15"/>
      <c r="AN26" s="15"/>
      <c r="AO26" s="15"/>
      <c r="AP26" s="125" t="s">
        <v>212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35"/>
      <c r="BC26" s="35"/>
      <c r="BD26" s="35"/>
      <c r="BE26" s="35"/>
      <c r="BF26" s="35"/>
      <c r="BG26" s="35"/>
      <c r="BH26" s="128">
        <v>45300</v>
      </c>
      <c r="BI26" s="130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128">
        <v>45236</v>
      </c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30"/>
      <c r="CI26" s="128">
        <f t="shared" si="0"/>
        <v>64</v>
      </c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31"/>
    </row>
    <row r="27" spans="1:98" s="117" customFormat="1" ht="69.75" customHeight="1">
      <c r="A27" s="251" t="s">
        <v>136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237" t="s">
        <v>11</v>
      </c>
      <c r="AK27" s="135"/>
      <c r="AL27" s="136"/>
      <c r="AM27" s="16"/>
      <c r="AN27" s="16"/>
      <c r="AO27" s="16"/>
      <c r="AP27" s="134" t="s">
        <v>327</v>
      </c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6"/>
      <c r="BB27" s="62"/>
      <c r="BC27" s="62"/>
      <c r="BD27" s="62"/>
      <c r="BE27" s="62"/>
      <c r="BF27" s="62"/>
      <c r="BG27" s="62"/>
      <c r="BH27" s="138">
        <f>BH29+BH62</f>
        <v>3361600</v>
      </c>
      <c r="BI27" s="140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138">
        <f>BU29+BU62</f>
        <v>705652.06</v>
      </c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40"/>
      <c r="CI27" s="138">
        <f t="shared" si="0"/>
        <v>2655947.94</v>
      </c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41"/>
    </row>
    <row r="28" spans="1:98" ht="29.25" customHeight="1">
      <c r="A28" s="230" t="s">
        <v>247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231" t="s">
        <v>11</v>
      </c>
      <c r="AK28" s="126"/>
      <c r="AL28" s="126"/>
      <c r="AM28" s="126"/>
      <c r="AN28" s="126"/>
      <c r="AO28" s="127"/>
      <c r="AP28" s="125" t="s">
        <v>328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35"/>
      <c r="BC28" s="35"/>
      <c r="BD28" s="35"/>
      <c r="BE28" s="35"/>
      <c r="BF28" s="35"/>
      <c r="BG28" s="35"/>
      <c r="BH28" s="128">
        <f>BH29</f>
        <v>3361400</v>
      </c>
      <c r="BI28" s="130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128">
        <f>BU29</f>
        <v>705452.06</v>
      </c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30"/>
      <c r="CI28" s="128">
        <f t="shared" si="0"/>
        <v>2655947.94</v>
      </c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31"/>
    </row>
    <row r="29" spans="1:98" ht="90" customHeight="1">
      <c r="A29" s="230" t="s">
        <v>158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231" t="s">
        <v>11</v>
      </c>
      <c r="AK29" s="126"/>
      <c r="AL29" s="126"/>
      <c r="AM29" s="126"/>
      <c r="AN29" s="126"/>
      <c r="AO29" s="127"/>
      <c r="AP29" s="125" t="s">
        <v>329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35"/>
      <c r="BC29" s="35"/>
      <c r="BD29" s="35"/>
      <c r="BE29" s="35"/>
      <c r="BF29" s="35"/>
      <c r="BG29" s="35"/>
      <c r="BH29" s="128">
        <f>BH30+BH36+BH46+BH50+BH53+BH56+BH59</f>
        <v>3361400</v>
      </c>
      <c r="BI29" s="130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28">
        <f>BU30+BU36+BU46+BU50+BU53+BU56+BU59</f>
        <v>705452.06</v>
      </c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30"/>
      <c r="CI29" s="128">
        <f t="shared" si="0"/>
        <v>2655947.94</v>
      </c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31"/>
    </row>
    <row r="30" spans="1:98" s="121" customFormat="1" ht="124.5" customHeight="1">
      <c r="A30" s="230" t="s">
        <v>254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231" t="s">
        <v>11</v>
      </c>
      <c r="AK30" s="126"/>
      <c r="AL30" s="126"/>
      <c r="AM30" s="126"/>
      <c r="AN30" s="126"/>
      <c r="AO30" s="127"/>
      <c r="AP30" s="125" t="s">
        <v>326</v>
      </c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35"/>
      <c r="BC30" s="35"/>
      <c r="BD30" s="35"/>
      <c r="BE30" s="35"/>
      <c r="BF30" s="35"/>
      <c r="BG30" s="35"/>
      <c r="BH30" s="128">
        <f>BH31</f>
        <v>2873900</v>
      </c>
      <c r="BI30" s="130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28">
        <f>BU31</f>
        <v>553072.02</v>
      </c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30"/>
      <c r="CI30" s="128">
        <f t="shared" si="0"/>
        <v>2320827.98</v>
      </c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31"/>
    </row>
    <row r="31" spans="1:98" s="46" customFormat="1" ht="72" customHeight="1">
      <c r="A31" s="230" t="s">
        <v>466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231" t="s">
        <v>11</v>
      </c>
      <c r="AK31" s="126"/>
      <c r="AL31" s="126"/>
      <c r="AM31" s="126"/>
      <c r="AN31" s="126"/>
      <c r="AO31" s="127"/>
      <c r="AP31" s="125" t="s">
        <v>470</v>
      </c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7"/>
      <c r="BB31" s="35"/>
      <c r="BC31" s="35"/>
      <c r="BD31" s="35"/>
      <c r="BE31" s="35"/>
      <c r="BF31" s="35"/>
      <c r="BG31" s="35"/>
      <c r="BH31" s="128">
        <f>BH32</f>
        <v>2873900</v>
      </c>
      <c r="BI31" s="130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128">
        <f>BU32</f>
        <v>553072.02</v>
      </c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30"/>
      <c r="CI31" s="128">
        <f>BH31-BU31</f>
        <v>2320827.98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31"/>
    </row>
    <row r="32" spans="1:98" s="46" customFormat="1" ht="31.5" customHeight="1">
      <c r="A32" s="230" t="s">
        <v>458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231" t="s">
        <v>11</v>
      </c>
      <c r="AK32" s="126"/>
      <c r="AL32" s="126"/>
      <c r="AM32" s="126"/>
      <c r="AN32" s="126"/>
      <c r="AO32" s="127"/>
      <c r="AP32" s="125" t="s">
        <v>457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7"/>
      <c r="BB32" s="35"/>
      <c r="BC32" s="35"/>
      <c r="BD32" s="35"/>
      <c r="BE32" s="35"/>
      <c r="BF32" s="35"/>
      <c r="BG32" s="35"/>
      <c r="BH32" s="128">
        <f>BH33+BH34+BH35</f>
        <v>2873900</v>
      </c>
      <c r="BI32" s="130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28">
        <f>BU33+BU34+BU35</f>
        <v>553072.02</v>
      </c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30"/>
      <c r="CI32" s="128">
        <f>BH32-BU32</f>
        <v>2320827.98</v>
      </c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31"/>
    </row>
    <row r="33" spans="1:98" s="46" customFormat="1" ht="31.5" customHeight="1">
      <c r="A33" s="230" t="s">
        <v>277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231" t="s">
        <v>11</v>
      </c>
      <c r="AK33" s="126"/>
      <c r="AL33" s="126"/>
      <c r="AM33" s="126"/>
      <c r="AN33" s="126"/>
      <c r="AO33" s="127"/>
      <c r="AP33" s="125" t="s">
        <v>325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7"/>
      <c r="BB33" s="35"/>
      <c r="BC33" s="35"/>
      <c r="BD33" s="35"/>
      <c r="BE33" s="35"/>
      <c r="BF33" s="35"/>
      <c r="BG33" s="35"/>
      <c r="BH33" s="128">
        <v>2021000</v>
      </c>
      <c r="BI33" s="130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128">
        <v>434462</v>
      </c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30"/>
      <c r="CI33" s="128">
        <f>BH33-BU33</f>
        <v>1586538</v>
      </c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31"/>
    </row>
    <row r="34" spans="1:98" s="46" customFormat="1" ht="37.5" customHeight="1">
      <c r="A34" s="230" t="s">
        <v>159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231" t="s">
        <v>11</v>
      </c>
      <c r="AK34" s="126"/>
      <c r="AL34" s="126"/>
      <c r="AM34" s="126"/>
      <c r="AN34" s="126"/>
      <c r="AO34" s="127"/>
      <c r="AP34" s="125" t="s">
        <v>324</v>
      </c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35"/>
      <c r="BC34" s="35"/>
      <c r="BD34" s="35"/>
      <c r="BE34" s="35"/>
      <c r="BF34" s="35"/>
      <c r="BG34" s="35"/>
      <c r="BH34" s="128">
        <v>242700</v>
      </c>
      <c r="BI34" s="130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128">
        <v>0</v>
      </c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30"/>
      <c r="CI34" s="128">
        <f>BH34-BU34</f>
        <v>242700</v>
      </c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31"/>
    </row>
    <row r="35" spans="1:98" s="46" customFormat="1" ht="51" customHeight="1">
      <c r="A35" s="230" t="s">
        <v>280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231" t="s">
        <v>11</v>
      </c>
      <c r="AK35" s="126"/>
      <c r="AL35" s="126"/>
      <c r="AM35" s="126"/>
      <c r="AN35" s="126"/>
      <c r="AO35" s="127"/>
      <c r="AP35" s="125" t="s">
        <v>323</v>
      </c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7"/>
      <c r="BB35" s="35"/>
      <c r="BC35" s="35"/>
      <c r="BD35" s="35"/>
      <c r="BE35" s="35"/>
      <c r="BF35" s="35"/>
      <c r="BG35" s="35"/>
      <c r="BH35" s="128">
        <v>610200</v>
      </c>
      <c r="BI35" s="130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128">
        <v>118610.02</v>
      </c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30"/>
      <c r="CI35" s="128">
        <f>BH35-BU35</f>
        <v>491589.98</v>
      </c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31"/>
    </row>
    <row r="36" spans="1:98" ht="118.5" customHeight="1">
      <c r="A36" s="230" t="s">
        <v>282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231" t="s">
        <v>11</v>
      </c>
      <c r="AK36" s="126"/>
      <c r="AL36" s="126"/>
      <c r="AM36" s="126"/>
      <c r="AN36" s="126"/>
      <c r="AO36" s="127"/>
      <c r="AP36" s="125" t="s">
        <v>322</v>
      </c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35"/>
      <c r="BC36" s="35"/>
      <c r="BD36" s="35"/>
      <c r="BE36" s="35"/>
      <c r="BF36" s="35"/>
      <c r="BG36" s="35"/>
      <c r="BH36" s="128">
        <f>BH37+BH40+BH43</f>
        <v>461500</v>
      </c>
      <c r="BI36" s="130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128">
        <f>BU37+BU40+BU43</f>
        <v>152380.04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30"/>
      <c r="CI36" s="128">
        <f aca="true" t="shared" si="1" ref="CI36:CI49">BH36-BU36</f>
        <v>309119.95999999996</v>
      </c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31"/>
    </row>
    <row r="37" spans="1:98" s="46" customFormat="1" ht="75.75" customHeight="1">
      <c r="A37" s="230" t="s">
        <v>466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231" t="s">
        <v>11</v>
      </c>
      <c r="AK37" s="126"/>
      <c r="AL37" s="126"/>
      <c r="AM37" s="126"/>
      <c r="AN37" s="126"/>
      <c r="AO37" s="127"/>
      <c r="AP37" s="125" t="s">
        <v>471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35"/>
      <c r="BC37" s="35"/>
      <c r="BD37" s="35"/>
      <c r="BE37" s="35"/>
      <c r="BF37" s="35"/>
      <c r="BG37" s="35"/>
      <c r="BH37" s="128">
        <f>BH38</f>
        <v>3000</v>
      </c>
      <c r="BI37" s="130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128">
        <f>BU38</f>
        <v>0</v>
      </c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30"/>
      <c r="CI37" s="128">
        <f t="shared" si="1"/>
        <v>3000</v>
      </c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31"/>
    </row>
    <row r="38" spans="1:98" s="46" customFormat="1" ht="32.25" customHeight="1">
      <c r="A38" s="230" t="s">
        <v>458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231" t="s">
        <v>11</v>
      </c>
      <c r="AK38" s="126"/>
      <c r="AL38" s="126"/>
      <c r="AM38" s="126"/>
      <c r="AN38" s="126"/>
      <c r="AO38" s="127"/>
      <c r="AP38" s="125" t="s">
        <v>459</v>
      </c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7"/>
      <c r="BB38" s="35"/>
      <c r="BC38" s="35"/>
      <c r="BD38" s="35"/>
      <c r="BE38" s="35"/>
      <c r="BF38" s="35"/>
      <c r="BG38" s="35"/>
      <c r="BH38" s="128">
        <f>BH39</f>
        <v>3000</v>
      </c>
      <c r="BI38" s="130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128">
        <f>BU39</f>
        <v>0</v>
      </c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30"/>
      <c r="CI38" s="128">
        <f>BH38-BU38</f>
        <v>3000</v>
      </c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31"/>
    </row>
    <row r="39" spans="1:98" s="46" customFormat="1" ht="41.25" customHeight="1">
      <c r="A39" s="230" t="s">
        <v>159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231" t="s">
        <v>11</v>
      </c>
      <c r="AK39" s="126"/>
      <c r="AL39" s="126"/>
      <c r="AM39" s="126"/>
      <c r="AN39" s="126"/>
      <c r="AO39" s="127"/>
      <c r="AP39" s="125" t="s">
        <v>321</v>
      </c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35"/>
      <c r="BC39" s="35"/>
      <c r="BD39" s="35"/>
      <c r="BE39" s="35"/>
      <c r="BF39" s="35"/>
      <c r="BG39" s="35"/>
      <c r="BH39" s="128">
        <v>3000</v>
      </c>
      <c r="BI39" s="130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128">
        <v>0</v>
      </c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30"/>
      <c r="CI39" s="128">
        <f t="shared" si="1"/>
        <v>3000</v>
      </c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31"/>
    </row>
    <row r="40" spans="1:98" s="46" customFormat="1" ht="39.75" customHeight="1">
      <c r="A40" s="233" t="s">
        <v>469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1" t="s">
        <v>11</v>
      </c>
      <c r="AK40" s="126"/>
      <c r="AL40" s="126"/>
      <c r="AM40" s="126"/>
      <c r="AN40" s="126"/>
      <c r="AO40" s="127"/>
      <c r="AP40" s="125" t="s">
        <v>472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  <c r="BB40" s="35"/>
      <c r="BC40" s="35"/>
      <c r="BD40" s="35"/>
      <c r="BE40" s="35"/>
      <c r="BF40" s="35"/>
      <c r="BG40" s="35"/>
      <c r="BH40" s="128">
        <f>BH41</f>
        <v>452900</v>
      </c>
      <c r="BI40" s="130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128">
        <f>BU41</f>
        <v>152380.04</v>
      </c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30"/>
      <c r="CI40" s="128">
        <f t="shared" si="1"/>
        <v>300519.95999999996</v>
      </c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1"/>
    </row>
    <row r="41" spans="1:98" s="46" customFormat="1" ht="39.75" customHeight="1">
      <c r="A41" s="233" t="s">
        <v>455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1" t="s">
        <v>11</v>
      </c>
      <c r="AK41" s="126"/>
      <c r="AL41" s="126"/>
      <c r="AM41" s="126"/>
      <c r="AN41" s="126"/>
      <c r="AO41" s="127"/>
      <c r="AP41" s="125" t="s">
        <v>460</v>
      </c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7"/>
      <c r="BB41" s="35"/>
      <c r="BC41" s="35"/>
      <c r="BD41" s="35"/>
      <c r="BE41" s="35"/>
      <c r="BF41" s="35"/>
      <c r="BG41" s="35"/>
      <c r="BH41" s="128">
        <f>BH42</f>
        <v>452900</v>
      </c>
      <c r="BI41" s="130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128">
        <f>BU42</f>
        <v>152380.04</v>
      </c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30"/>
      <c r="CI41" s="128">
        <f>BH41-BU41</f>
        <v>300519.95999999996</v>
      </c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31"/>
    </row>
    <row r="42" spans="1:98" s="46" customFormat="1" ht="39.75" customHeight="1">
      <c r="A42" s="233" t="s">
        <v>192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1" t="s">
        <v>11</v>
      </c>
      <c r="AK42" s="126"/>
      <c r="AL42" s="126"/>
      <c r="AM42" s="126"/>
      <c r="AN42" s="126"/>
      <c r="AO42" s="127"/>
      <c r="AP42" s="125" t="s">
        <v>320</v>
      </c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35"/>
      <c r="BC42" s="35"/>
      <c r="BD42" s="35"/>
      <c r="BE42" s="35"/>
      <c r="BF42" s="35"/>
      <c r="BG42" s="35"/>
      <c r="BH42" s="128">
        <v>452900</v>
      </c>
      <c r="BI42" s="130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128">
        <v>152380.04</v>
      </c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30"/>
      <c r="CI42" s="128">
        <f t="shared" si="1"/>
        <v>300519.95999999996</v>
      </c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31"/>
    </row>
    <row r="43" spans="1:98" s="46" customFormat="1" ht="18.75" customHeight="1">
      <c r="A43" s="233" t="s">
        <v>463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1" t="s">
        <v>11</v>
      </c>
      <c r="AK43" s="126"/>
      <c r="AL43" s="126"/>
      <c r="AM43" s="126"/>
      <c r="AN43" s="126"/>
      <c r="AO43" s="127"/>
      <c r="AP43" s="125" t="s">
        <v>464</v>
      </c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35"/>
      <c r="BC43" s="35"/>
      <c r="BD43" s="35"/>
      <c r="BE43" s="35"/>
      <c r="BF43" s="35"/>
      <c r="BG43" s="35"/>
      <c r="BH43" s="128">
        <f>BH44</f>
        <v>5600</v>
      </c>
      <c r="BI43" s="130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128">
        <f>BU44</f>
        <v>0</v>
      </c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30"/>
      <c r="CI43" s="128">
        <f t="shared" si="1"/>
        <v>5600</v>
      </c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31"/>
    </row>
    <row r="44" spans="1:98" s="46" customFormat="1" ht="18.75" customHeight="1">
      <c r="A44" s="233" t="s">
        <v>462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1" t="s">
        <v>11</v>
      </c>
      <c r="AK44" s="126"/>
      <c r="AL44" s="126"/>
      <c r="AM44" s="126"/>
      <c r="AN44" s="126"/>
      <c r="AO44" s="127"/>
      <c r="AP44" s="125" t="s">
        <v>461</v>
      </c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7"/>
      <c r="BB44" s="35"/>
      <c r="BC44" s="35"/>
      <c r="BD44" s="35"/>
      <c r="BE44" s="35"/>
      <c r="BF44" s="35"/>
      <c r="BG44" s="35"/>
      <c r="BH44" s="128">
        <f>BH45</f>
        <v>5600</v>
      </c>
      <c r="BI44" s="130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128">
        <f>BU45</f>
        <v>0</v>
      </c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  <c r="CI44" s="128">
        <f>BH44-BU44</f>
        <v>5600</v>
      </c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31"/>
    </row>
    <row r="45" spans="1:98" s="46" customFormat="1" ht="18.75" customHeight="1">
      <c r="A45" s="233" t="s">
        <v>285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1" t="s">
        <v>11</v>
      </c>
      <c r="AK45" s="126"/>
      <c r="AL45" s="126"/>
      <c r="AM45" s="126"/>
      <c r="AN45" s="126"/>
      <c r="AO45" s="127"/>
      <c r="AP45" s="125" t="s">
        <v>319</v>
      </c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7"/>
      <c r="BB45" s="35"/>
      <c r="BC45" s="35"/>
      <c r="BD45" s="35"/>
      <c r="BE45" s="35"/>
      <c r="BF45" s="35"/>
      <c r="BG45" s="35"/>
      <c r="BH45" s="128">
        <v>5600</v>
      </c>
      <c r="BI45" s="130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128">
        <v>0</v>
      </c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30"/>
      <c r="CI45" s="128">
        <f t="shared" si="1"/>
        <v>5600</v>
      </c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31"/>
    </row>
    <row r="46" spans="1:98" ht="120" customHeight="1">
      <c r="A46" s="233" t="s">
        <v>162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1" t="s">
        <v>11</v>
      </c>
      <c r="AK46" s="126"/>
      <c r="AL46" s="126"/>
      <c r="AM46" s="126"/>
      <c r="AN46" s="126"/>
      <c r="AO46" s="127"/>
      <c r="AP46" s="125" t="s">
        <v>318</v>
      </c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50"/>
      <c r="BC46" s="50"/>
      <c r="BD46" s="50"/>
      <c r="BE46" s="50"/>
      <c r="BF46" s="50"/>
      <c r="BG46" s="50"/>
      <c r="BH46" s="128">
        <f>BH47</f>
        <v>20000</v>
      </c>
      <c r="BI46" s="130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128">
        <f>BU47</f>
        <v>0</v>
      </c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30"/>
      <c r="CI46" s="128">
        <f t="shared" si="1"/>
        <v>20000</v>
      </c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31"/>
    </row>
    <row r="47" spans="1:98" ht="39.75" customHeight="1">
      <c r="A47" s="233" t="s">
        <v>469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1" t="s">
        <v>11</v>
      </c>
      <c r="AK47" s="126"/>
      <c r="AL47" s="126"/>
      <c r="AM47" s="126"/>
      <c r="AN47" s="126"/>
      <c r="AO47" s="127"/>
      <c r="AP47" s="125" t="s">
        <v>474</v>
      </c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50"/>
      <c r="BC47" s="50"/>
      <c r="BD47" s="50"/>
      <c r="BE47" s="50"/>
      <c r="BF47" s="50"/>
      <c r="BG47" s="50"/>
      <c r="BH47" s="128">
        <f>BH48</f>
        <v>20000</v>
      </c>
      <c r="BI47" s="130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128">
        <f>BU48</f>
        <v>0</v>
      </c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30"/>
      <c r="CI47" s="128">
        <f>BH47-BU47</f>
        <v>20000</v>
      </c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31"/>
    </row>
    <row r="48" spans="1:98" ht="39.75" customHeight="1">
      <c r="A48" s="233" t="s">
        <v>455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1" t="s">
        <v>11</v>
      </c>
      <c r="AK48" s="126"/>
      <c r="AL48" s="126"/>
      <c r="AM48" s="126"/>
      <c r="AN48" s="126"/>
      <c r="AO48" s="127"/>
      <c r="AP48" s="125" t="s">
        <v>473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50"/>
      <c r="BC48" s="50"/>
      <c r="BD48" s="50"/>
      <c r="BE48" s="50"/>
      <c r="BF48" s="50"/>
      <c r="BG48" s="50"/>
      <c r="BH48" s="128">
        <f>BH49</f>
        <v>20000</v>
      </c>
      <c r="BI48" s="130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128">
        <f>BU49</f>
        <v>0</v>
      </c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30"/>
      <c r="CI48" s="128">
        <f>BH48-BU48</f>
        <v>20000</v>
      </c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31"/>
    </row>
    <row r="49" spans="1:98" ht="39.75" customHeight="1">
      <c r="A49" s="233" t="s">
        <v>192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1" t="s">
        <v>11</v>
      </c>
      <c r="AK49" s="126"/>
      <c r="AL49" s="126"/>
      <c r="AM49" s="126"/>
      <c r="AN49" s="126"/>
      <c r="AO49" s="127"/>
      <c r="AP49" s="125" t="s">
        <v>317</v>
      </c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7"/>
      <c r="BB49" s="50"/>
      <c r="BC49" s="50"/>
      <c r="BD49" s="50"/>
      <c r="BE49" s="50"/>
      <c r="BF49" s="50"/>
      <c r="BG49" s="50"/>
      <c r="BH49" s="128">
        <v>20000</v>
      </c>
      <c r="BI49" s="130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128">
        <v>0</v>
      </c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30"/>
      <c r="CI49" s="128">
        <f t="shared" si="1"/>
        <v>20000</v>
      </c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31"/>
    </row>
    <row r="50" spans="1:98" ht="143.25" customHeight="1">
      <c r="A50" s="230" t="s">
        <v>232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232"/>
      <c r="AJ50" s="125" t="s">
        <v>11</v>
      </c>
      <c r="AK50" s="126"/>
      <c r="AL50" s="126"/>
      <c r="AM50" s="126"/>
      <c r="AN50" s="126"/>
      <c r="AO50" s="127"/>
      <c r="AP50" s="125" t="s">
        <v>316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7"/>
      <c r="BB50" s="50"/>
      <c r="BC50" s="50"/>
      <c r="BD50" s="50"/>
      <c r="BE50" s="50"/>
      <c r="BF50" s="50"/>
      <c r="BG50" s="50"/>
      <c r="BH50" s="128">
        <f>BH51</f>
        <v>1500</v>
      </c>
      <c r="BI50" s="130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128">
        <f>BU51</f>
        <v>0</v>
      </c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30"/>
      <c r="CI50" s="128">
        <f aca="true" t="shared" si="2" ref="CI50:CI58">BH50-BU50</f>
        <v>1500</v>
      </c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31"/>
    </row>
    <row r="51" spans="1:98" s="46" customFormat="1" ht="22.5" customHeight="1">
      <c r="A51" s="230" t="s">
        <v>478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232"/>
      <c r="AJ51" s="125" t="s">
        <v>11</v>
      </c>
      <c r="AK51" s="126"/>
      <c r="AL51" s="126"/>
      <c r="AM51" s="126"/>
      <c r="AN51" s="126"/>
      <c r="AO51" s="127"/>
      <c r="AP51" s="125" t="s">
        <v>479</v>
      </c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7"/>
      <c r="BB51" s="50"/>
      <c r="BC51" s="50"/>
      <c r="BD51" s="50"/>
      <c r="BE51" s="50"/>
      <c r="BF51" s="50"/>
      <c r="BG51" s="50"/>
      <c r="BH51" s="128">
        <f>BH52</f>
        <v>1500</v>
      </c>
      <c r="BI51" s="130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128">
        <f>BU52</f>
        <v>0</v>
      </c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30"/>
      <c r="CI51" s="128">
        <f>BH51-BU51</f>
        <v>1500</v>
      </c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31"/>
    </row>
    <row r="52" spans="1:98" s="46" customFormat="1" ht="22.5" customHeight="1">
      <c r="A52" s="230" t="s">
        <v>63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232"/>
      <c r="AJ52" s="125" t="s">
        <v>11</v>
      </c>
      <c r="AK52" s="126"/>
      <c r="AL52" s="126"/>
      <c r="AM52" s="126"/>
      <c r="AN52" s="126"/>
      <c r="AO52" s="127"/>
      <c r="AP52" s="125" t="s">
        <v>315</v>
      </c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7"/>
      <c r="BB52" s="50"/>
      <c r="BC52" s="50"/>
      <c r="BD52" s="50"/>
      <c r="BE52" s="50"/>
      <c r="BF52" s="50"/>
      <c r="BG52" s="50"/>
      <c r="BH52" s="128">
        <v>1500</v>
      </c>
      <c r="BI52" s="130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128">
        <v>0</v>
      </c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30"/>
      <c r="CI52" s="128">
        <f t="shared" si="2"/>
        <v>1500</v>
      </c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31"/>
    </row>
    <row r="53" spans="1:98" ht="146.25" customHeight="1">
      <c r="A53" s="230" t="s">
        <v>233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232"/>
      <c r="AJ53" s="125" t="s">
        <v>11</v>
      </c>
      <c r="AK53" s="126"/>
      <c r="AL53" s="126"/>
      <c r="AM53" s="126"/>
      <c r="AN53" s="126"/>
      <c r="AO53" s="127"/>
      <c r="AP53" s="125" t="s">
        <v>477</v>
      </c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7"/>
      <c r="BB53" s="50"/>
      <c r="BC53" s="50"/>
      <c r="BD53" s="50"/>
      <c r="BE53" s="50"/>
      <c r="BF53" s="50"/>
      <c r="BG53" s="50"/>
      <c r="BH53" s="128">
        <f>BH54</f>
        <v>0</v>
      </c>
      <c r="BI53" s="130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128">
        <f>BU54</f>
        <v>0</v>
      </c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30"/>
      <c r="CI53" s="128">
        <f t="shared" si="2"/>
        <v>0</v>
      </c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31"/>
    </row>
    <row r="54" spans="1:98" s="46" customFormat="1" ht="22.5" customHeight="1">
      <c r="A54" s="230" t="s">
        <v>478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232"/>
      <c r="AJ54" s="125" t="s">
        <v>11</v>
      </c>
      <c r="AK54" s="126"/>
      <c r="AL54" s="126"/>
      <c r="AM54" s="126"/>
      <c r="AN54" s="126"/>
      <c r="AO54" s="127"/>
      <c r="AP54" s="125" t="s">
        <v>482</v>
      </c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7"/>
      <c r="BB54" s="50"/>
      <c r="BC54" s="50"/>
      <c r="BD54" s="50"/>
      <c r="BE54" s="50"/>
      <c r="BF54" s="50"/>
      <c r="BG54" s="50"/>
      <c r="BH54" s="128">
        <f>BH55</f>
        <v>0</v>
      </c>
      <c r="BI54" s="130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128">
        <f>BU55</f>
        <v>0</v>
      </c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30"/>
      <c r="CI54" s="128">
        <f>BH54-BU54</f>
        <v>0</v>
      </c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31"/>
    </row>
    <row r="55" spans="1:98" s="46" customFormat="1" ht="22.5" customHeight="1">
      <c r="A55" s="230" t="s">
        <v>63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32"/>
      <c r="AJ55" s="125" t="s">
        <v>11</v>
      </c>
      <c r="AK55" s="126"/>
      <c r="AL55" s="126"/>
      <c r="AM55" s="126"/>
      <c r="AN55" s="126"/>
      <c r="AO55" s="127"/>
      <c r="AP55" s="125" t="s">
        <v>481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7"/>
      <c r="BB55" s="50"/>
      <c r="BC55" s="50"/>
      <c r="BD55" s="50"/>
      <c r="BE55" s="50"/>
      <c r="BF55" s="50"/>
      <c r="BG55" s="50"/>
      <c r="BH55" s="128">
        <v>0</v>
      </c>
      <c r="BI55" s="130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128">
        <v>0</v>
      </c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30"/>
      <c r="CI55" s="128">
        <f t="shared" si="2"/>
        <v>0</v>
      </c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31"/>
    </row>
    <row r="56" spans="1:98" ht="130.5" customHeight="1">
      <c r="A56" s="230" t="s">
        <v>234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232"/>
      <c r="AJ56" s="125" t="s">
        <v>11</v>
      </c>
      <c r="AK56" s="126"/>
      <c r="AL56" s="126"/>
      <c r="AM56" s="126"/>
      <c r="AN56" s="126"/>
      <c r="AO56" s="127"/>
      <c r="AP56" s="125" t="s">
        <v>475</v>
      </c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7"/>
      <c r="BB56" s="50"/>
      <c r="BC56" s="50"/>
      <c r="BD56" s="50"/>
      <c r="BE56" s="50"/>
      <c r="BF56" s="50"/>
      <c r="BG56" s="50"/>
      <c r="BH56" s="128">
        <f>BH58</f>
        <v>800</v>
      </c>
      <c r="BI56" s="130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128">
        <f>BU58</f>
        <v>0</v>
      </c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30"/>
      <c r="CI56" s="128">
        <f t="shared" si="2"/>
        <v>800</v>
      </c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31"/>
    </row>
    <row r="57" spans="1:98" s="46" customFormat="1" ht="19.5" customHeight="1">
      <c r="A57" s="230" t="s">
        <v>478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232"/>
      <c r="AJ57" s="125" t="s">
        <v>11</v>
      </c>
      <c r="AK57" s="126"/>
      <c r="AL57" s="126"/>
      <c r="AM57" s="126"/>
      <c r="AN57" s="126"/>
      <c r="AO57" s="127"/>
      <c r="AP57" s="125" t="s">
        <v>571</v>
      </c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50"/>
      <c r="BC57" s="50"/>
      <c r="BD57" s="50"/>
      <c r="BE57" s="50"/>
      <c r="BF57" s="50"/>
      <c r="BG57" s="50"/>
      <c r="BH57" s="128">
        <f>BH58</f>
        <v>800</v>
      </c>
      <c r="BI57" s="130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128">
        <v>0</v>
      </c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30"/>
      <c r="CI57" s="128">
        <f>BH57-BU57</f>
        <v>800</v>
      </c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31"/>
    </row>
    <row r="58" spans="1:98" s="46" customFormat="1" ht="19.5" customHeight="1">
      <c r="A58" s="230" t="s">
        <v>63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232"/>
      <c r="AJ58" s="125" t="s">
        <v>11</v>
      </c>
      <c r="AK58" s="126"/>
      <c r="AL58" s="126"/>
      <c r="AM58" s="126"/>
      <c r="AN58" s="126"/>
      <c r="AO58" s="127"/>
      <c r="AP58" s="125" t="s">
        <v>476</v>
      </c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7"/>
      <c r="BB58" s="50"/>
      <c r="BC58" s="50"/>
      <c r="BD58" s="50"/>
      <c r="BE58" s="50"/>
      <c r="BF58" s="50"/>
      <c r="BG58" s="50"/>
      <c r="BH58" s="128">
        <v>800</v>
      </c>
      <c r="BI58" s="130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128">
        <v>0</v>
      </c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30"/>
      <c r="CI58" s="128">
        <f t="shared" si="2"/>
        <v>800</v>
      </c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31"/>
    </row>
    <row r="59" spans="1:98" ht="161.25" customHeight="1">
      <c r="A59" s="230" t="s">
        <v>200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231" t="s">
        <v>11</v>
      </c>
      <c r="AK59" s="126"/>
      <c r="AL59" s="126"/>
      <c r="AM59" s="126"/>
      <c r="AN59" s="126"/>
      <c r="AO59" s="127"/>
      <c r="AP59" s="125" t="s">
        <v>314</v>
      </c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50"/>
      <c r="BC59" s="50"/>
      <c r="BD59" s="50"/>
      <c r="BE59" s="50"/>
      <c r="BF59" s="50"/>
      <c r="BG59" s="50"/>
      <c r="BH59" s="128">
        <f>BH60</f>
        <v>3700</v>
      </c>
      <c r="BI59" s="130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128">
        <f>BU60</f>
        <v>0</v>
      </c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30"/>
      <c r="CI59" s="128">
        <f aca="true" t="shared" si="3" ref="CI59:CI67">BH59-BU59</f>
        <v>3700</v>
      </c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31"/>
    </row>
    <row r="60" spans="1:98" s="46" customFormat="1" ht="21" customHeight="1">
      <c r="A60" s="230" t="s">
        <v>478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231" t="s">
        <v>11</v>
      </c>
      <c r="AK60" s="126"/>
      <c r="AL60" s="126"/>
      <c r="AM60" s="126"/>
      <c r="AN60" s="126"/>
      <c r="AO60" s="127"/>
      <c r="AP60" s="125" t="s">
        <v>480</v>
      </c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7"/>
      <c r="BB60" s="50"/>
      <c r="BC60" s="50"/>
      <c r="BD60" s="50"/>
      <c r="BE60" s="50"/>
      <c r="BF60" s="50"/>
      <c r="BG60" s="50"/>
      <c r="BH60" s="128">
        <f>BH61</f>
        <v>3700</v>
      </c>
      <c r="BI60" s="130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128">
        <f>BU61</f>
        <v>0</v>
      </c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30"/>
      <c r="CI60" s="128">
        <f>BH60-BU60</f>
        <v>3700</v>
      </c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31"/>
    </row>
    <row r="61" spans="1:98" s="46" customFormat="1" ht="21" customHeight="1">
      <c r="A61" s="230" t="s">
        <v>63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231" t="s">
        <v>11</v>
      </c>
      <c r="AK61" s="126"/>
      <c r="AL61" s="126"/>
      <c r="AM61" s="126"/>
      <c r="AN61" s="126"/>
      <c r="AO61" s="127"/>
      <c r="AP61" s="125" t="s">
        <v>313</v>
      </c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7"/>
      <c r="BB61" s="50"/>
      <c r="BC61" s="50"/>
      <c r="BD61" s="50"/>
      <c r="BE61" s="50"/>
      <c r="BF61" s="50"/>
      <c r="BG61" s="50"/>
      <c r="BH61" s="128">
        <v>3700</v>
      </c>
      <c r="BI61" s="130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128">
        <v>0</v>
      </c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30"/>
      <c r="CI61" s="128">
        <f t="shared" si="3"/>
        <v>3700</v>
      </c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31"/>
    </row>
    <row r="62" spans="1:98" s="36" customFormat="1" ht="43.5" customHeight="1">
      <c r="A62" s="238" t="s">
        <v>241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40" t="s">
        <v>11</v>
      </c>
      <c r="AK62" s="241"/>
      <c r="AL62" s="242"/>
      <c r="AM62" s="54"/>
      <c r="AN62" s="54"/>
      <c r="AO62" s="54"/>
      <c r="AP62" s="250" t="s">
        <v>312</v>
      </c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2"/>
      <c r="BB62" s="55"/>
      <c r="BC62" s="55"/>
      <c r="BD62" s="55"/>
      <c r="BE62" s="55"/>
      <c r="BF62" s="55"/>
      <c r="BG62" s="55"/>
      <c r="BH62" s="243">
        <f>BH63</f>
        <v>200</v>
      </c>
      <c r="BI62" s="245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243">
        <f>BU63</f>
        <v>200</v>
      </c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5"/>
      <c r="CI62" s="243">
        <f t="shared" si="3"/>
        <v>0</v>
      </c>
      <c r="CJ62" s="244"/>
      <c r="CK62" s="244"/>
      <c r="CL62" s="244"/>
      <c r="CM62" s="244"/>
      <c r="CN62" s="244"/>
      <c r="CO62" s="244"/>
      <c r="CP62" s="244"/>
      <c r="CQ62" s="244"/>
      <c r="CR62" s="244"/>
      <c r="CS62" s="244"/>
      <c r="CT62" s="246"/>
    </row>
    <row r="63" spans="1:98" ht="18.75" customHeight="1">
      <c r="A63" s="238" t="s">
        <v>163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1" t="s">
        <v>11</v>
      </c>
      <c r="AK63" s="126"/>
      <c r="AL63" s="126"/>
      <c r="AM63" s="126"/>
      <c r="AN63" s="126"/>
      <c r="AO63" s="127"/>
      <c r="AP63" s="125" t="s">
        <v>311</v>
      </c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7"/>
      <c r="BB63" s="50"/>
      <c r="BC63" s="50"/>
      <c r="BD63" s="50"/>
      <c r="BE63" s="50"/>
      <c r="BF63" s="50"/>
      <c r="BG63" s="50"/>
      <c r="BH63" s="128">
        <f>BH64</f>
        <v>200</v>
      </c>
      <c r="BI63" s="130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128">
        <f>BU64</f>
        <v>200</v>
      </c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30"/>
      <c r="CI63" s="128">
        <f>BH63-BU63</f>
        <v>0</v>
      </c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31"/>
    </row>
    <row r="64" spans="1:98" ht="139.5" customHeight="1">
      <c r="A64" s="230" t="s">
        <v>229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231" t="s">
        <v>11</v>
      </c>
      <c r="AK64" s="126"/>
      <c r="AL64" s="126"/>
      <c r="AM64" s="126"/>
      <c r="AN64" s="126"/>
      <c r="AO64" s="127"/>
      <c r="AP64" s="125" t="s">
        <v>310</v>
      </c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7"/>
      <c r="BB64" s="50"/>
      <c r="BC64" s="50"/>
      <c r="BD64" s="50"/>
      <c r="BE64" s="50"/>
      <c r="BF64" s="50"/>
      <c r="BG64" s="50"/>
      <c r="BH64" s="128">
        <f>BH65</f>
        <v>200</v>
      </c>
      <c r="BI64" s="130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128">
        <f>BU65</f>
        <v>200</v>
      </c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30"/>
      <c r="CI64" s="128">
        <f t="shared" si="3"/>
        <v>0</v>
      </c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31"/>
    </row>
    <row r="65" spans="1:98" ht="42.75" customHeight="1">
      <c r="A65" s="233" t="s">
        <v>469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1" t="s">
        <v>11</v>
      </c>
      <c r="AK65" s="126"/>
      <c r="AL65" s="126"/>
      <c r="AM65" s="126"/>
      <c r="AN65" s="126"/>
      <c r="AO65" s="127"/>
      <c r="AP65" s="125" t="s">
        <v>484</v>
      </c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7"/>
      <c r="BB65" s="50"/>
      <c r="BC65" s="50"/>
      <c r="BD65" s="50"/>
      <c r="BE65" s="50"/>
      <c r="BF65" s="50"/>
      <c r="BG65" s="50"/>
      <c r="BH65" s="128">
        <f>BH66</f>
        <v>200</v>
      </c>
      <c r="BI65" s="130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128">
        <f>BU66</f>
        <v>200</v>
      </c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30"/>
      <c r="CI65" s="128">
        <f t="shared" si="3"/>
        <v>0</v>
      </c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31"/>
    </row>
    <row r="66" spans="1:98" ht="37.5" customHeight="1">
      <c r="A66" s="233" t="s">
        <v>455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1" t="s">
        <v>11</v>
      </c>
      <c r="AK66" s="126"/>
      <c r="AL66" s="126"/>
      <c r="AM66" s="126"/>
      <c r="AN66" s="126"/>
      <c r="AO66" s="127"/>
      <c r="AP66" s="125" t="s">
        <v>483</v>
      </c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7"/>
      <c r="BB66" s="50"/>
      <c r="BC66" s="50"/>
      <c r="BD66" s="50"/>
      <c r="BE66" s="50"/>
      <c r="BF66" s="50"/>
      <c r="BG66" s="50"/>
      <c r="BH66" s="128">
        <f>BH67</f>
        <v>200</v>
      </c>
      <c r="BI66" s="130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128">
        <f>BU67</f>
        <v>200</v>
      </c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30"/>
      <c r="CI66" s="128">
        <f>BH66-BU66</f>
        <v>0</v>
      </c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31"/>
    </row>
    <row r="67" spans="1:98" ht="37.5" customHeight="1">
      <c r="A67" s="233" t="s">
        <v>193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1" t="s">
        <v>11</v>
      </c>
      <c r="AK67" s="126"/>
      <c r="AL67" s="126"/>
      <c r="AM67" s="126"/>
      <c r="AN67" s="126"/>
      <c r="AO67" s="127"/>
      <c r="AP67" s="125" t="s">
        <v>309</v>
      </c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7"/>
      <c r="BB67" s="50"/>
      <c r="BC67" s="50"/>
      <c r="BD67" s="50"/>
      <c r="BE67" s="50"/>
      <c r="BF67" s="50"/>
      <c r="BG67" s="50"/>
      <c r="BH67" s="128">
        <v>200</v>
      </c>
      <c r="BI67" s="130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128">
        <v>200</v>
      </c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0"/>
      <c r="CI67" s="128">
        <f t="shared" si="3"/>
        <v>0</v>
      </c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31"/>
    </row>
    <row r="68" spans="1:98" s="46" customFormat="1" ht="25.5" customHeight="1">
      <c r="A68" s="235" t="s">
        <v>286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7" t="s">
        <v>11</v>
      </c>
      <c r="AK68" s="135"/>
      <c r="AL68" s="135"/>
      <c r="AM68" s="135"/>
      <c r="AN68" s="135"/>
      <c r="AO68" s="136"/>
      <c r="AP68" s="134" t="s">
        <v>308</v>
      </c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6"/>
      <c r="BB68" s="62"/>
      <c r="BC68" s="62"/>
      <c r="BD68" s="62"/>
      <c r="BE68" s="62"/>
      <c r="BF68" s="62"/>
      <c r="BG68" s="62"/>
      <c r="BH68" s="138">
        <f aca="true" t="shared" si="4" ref="BH68:BH73">BH69</f>
        <v>507000</v>
      </c>
      <c r="BI68" s="140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138">
        <f aca="true" t="shared" si="5" ref="BU68:BU73">BU69</f>
        <v>0</v>
      </c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40"/>
      <c r="CI68" s="138">
        <f aca="true" t="shared" si="6" ref="CI68:CI77">BH68-BU68</f>
        <v>507000</v>
      </c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41"/>
    </row>
    <row r="69" spans="1:98" ht="45" customHeight="1">
      <c r="A69" s="238" t="s">
        <v>241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40" t="s">
        <v>11</v>
      </c>
      <c r="AK69" s="241"/>
      <c r="AL69" s="242"/>
      <c r="AM69" s="54"/>
      <c r="AN69" s="54"/>
      <c r="AO69" s="54"/>
      <c r="AP69" s="250" t="s">
        <v>307</v>
      </c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2"/>
      <c r="BB69" s="55"/>
      <c r="BC69" s="55"/>
      <c r="BD69" s="55"/>
      <c r="BE69" s="55"/>
      <c r="BF69" s="55"/>
      <c r="BG69" s="55"/>
      <c r="BH69" s="243">
        <f t="shared" si="4"/>
        <v>507000</v>
      </c>
      <c r="BI69" s="245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243">
        <f t="shared" si="5"/>
        <v>0</v>
      </c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5"/>
      <c r="CI69" s="243">
        <f t="shared" si="6"/>
        <v>507000</v>
      </c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6"/>
    </row>
    <row r="70" spans="1:98" ht="21" customHeight="1">
      <c r="A70" s="238" t="s">
        <v>163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1" t="s">
        <v>11</v>
      </c>
      <c r="AK70" s="126"/>
      <c r="AL70" s="126"/>
      <c r="AM70" s="126"/>
      <c r="AN70" s="126"/>
      <c r="AO70" s="127"/>
      <c r="AP70" s="125" t="s">
        <v>306</v>
      </c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7"/>
      <c r="BB70" s="50"/>
      <c r="BC70" s="50"/>
      <c r="BD70" s="50"/>
      <c r="BE70" s="50"/>
      <c r="BF70" s="50"/>
      <c r="BG70" s="50"/>
      <c r="BH70" s="128">
        <f t="shared" si="4"/>
        <v>507000</v>
      </c>
      <c r="BI70" s="130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128">
        <f t="shared" si="5"/>
        <v>0</v>
      </c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30"/>
      <c r="CI70" s="128">
        <f t="shared" si="6"/>
        <v>507000</v>
      </c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31"/>
    </row>
    <row r="71" spans="1:98" ht="72.75" customHeight="1">
      <c r="A71" s="230" t="s">
        <v>287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231" t="s">
        <v>11</v>
      </c>
      <c r="AK71" s="126"/>
      <c r="AL71" s="126"/>
      <c r="AM71" s="126"/>
      <c r="AN71" s="126"/>
      <c r="AO71" s="127"/>
      <c r="AP71" s="125" t="s">
        <v>305</v>
      </c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7"/>
      <c r="BB71" s="50"/>
      <c r="BC71" s="50"/>
      <c r="BD71" s="50"/>
      <c r="BE71" s="50"/>
      <c r="BF71" s="50"/>
      <c r="BG71" s="50"/>
      <c r="BH71" s="128">
        <f t="shared" si="4"/>
        <v>507000</v>
      </c>
      <c r="BI71" s="130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128">
        <f t="shared" si="5"/>
        <v>0</v>
      </c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30"/>
      <c r="CI71" s="128">
        <f t="shared" si="6"/>
        <v>507000</v>
      </c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31"/>
    </row>
    <row r="72" spans="1:98" ht="39" customHeight="1">
      <c r="A72" s="233" t="s">
        <v>469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1" t="s">
        <v>11</v>
      </c>
      <c r="AK72" s="126"/>
      <c r="AL72" s="126"/>
      <c r="AM72" s="126"/>
      <c r="AN72" s="126"/>
      <c r="AO72" s="127"/>
      <c r="AP72" s="125" t="s">
        <v>486</v>
      </c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7"/>
      <c r="BB72" s="50"/>
      <c r="BC72" s="50"/>
      <c r="BD72" s="50"/>
      <c r="BE72" s="50"/>
      <c r="BF72" s="50"/>
      <c r="BG72" s="50"/>
      <c r="BH72" s="128">
        <f t="shared" si="4"/>
        <v>507000</v>
      </c>
      <c r="BI72" s="130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128">
        <f t="shared" si="5"/>
        <v>0</v>
      </c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30"/>
      <c r="CI72" s="128">
        <f>BH72-BU72</f>
        <v>507000</v>
      </c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31"/>
    </row>
    <row r="73" spans="1:98" ht="43.5" customHeight="1">
      <c r="A73" s="233" t="s">
        <v>455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1" t="s">
        <v>11</v>
      </c>
      <c r="AK73" s="126"/>
      <c r="AL73" s="126"/>
      <c r="AM73" s="126"/>
      <c r="AN73" s="126"/>
      <c r="AO73" s="127"/>
      <c r="AP73" s="125" t="s">
        <v>485</v>
      </c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7"/>
      <c r="BB73" s="50"/>
      <c r="BC73" s="50"/>
      <c r="BD73" s="50"/>
      <c r="BE73" s="50"/>
      <c r="BF73" s="50"/>
      <c r="BG73" s="50"/>
      <c r="BH73" s="128">
        <f t="shared" si="4"/>
        <v>507000</v>
      </c>
      <c r="BI73" s="130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128">
        <f t="shared" si="5"/>
        <v>0</v>
      </c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30"/>
      <c r="CI73" s="128">
        <f>BH73-BU73</f>
        <v>507000</v>
      </c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31"/>
    </row>
    <row r="74" spans="1:98" ht="39" customHeight="1">
      <c r="A74" s="233" t="s">
        <v>193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1" t="s">
        <v>11</v>
      </c>
      <c r="AK74" s="126"/>
      <c r="AL74" s="126"/>
      <c r="AM74" s="126"/>
      <c r="AN74" s="126"/>
      <c r="AO74" s="127"/>
      <c r="AP74" s="125" t="s">
        <v>304</v>
      </c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7"/>
      <c r="BB74" s="50"/>
      <c r="BC74" s="50"/>
      <c r="BD74" s="50"/>
      <c r="BE74" s="50"/>
      <c r="BF74" s="50"/>
      <c r="BG74" s="50"/>
      <c r="BH74" s="128">
        <v>507000</v>
      </c>
      <c r="BI74" s="130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128">
        <v>0</v>
      </c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30"/>
      <c r="CI74" s="128">
        <f t="shared" si="6"/>
        <v>507000</v>
      </c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31"/>
    </row>
    <row r="75" spans="1:98" ht="18" customHeight="1">
      <c r="A75" s="251" t="s">
        <v>77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237" t="s">
        <v>11</v>
      </c>
      <c r="AK75" s="135"/>
      <c r="AL75" s="136"/>
      <c r="AM75" s="16"/>
      <c r="AN75" s="16"/>
      <c r="AO75" s="16"/>
      <c r="AP75" s="134" t="s">
        <v>303</v>
      </c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6"/>
      <c r="BB75" s="62"/>
      <c r="BC75" s="62"/>
      <c r="BD75" s="62"/>
      <c r="BE75" s="62"/>
      <c r="BF75" s="62"/>
      <c r="BG75" s="62"/>
      <c r="BH75" s="138">
        <f>BH76+BH85</f>
        <v>71800</v>
      </c>
      <c r="BI75" s="140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138">
        <f>BU76+BU85</f>
        <v>14805.68</v>
      </c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40"/>
      <c r="CI75" s="138">
        <f t="shared" si="6"/>
        <v>56994.32</v>
      </c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41"/>
    </row>
    <row r="76" spans="1:98" ht="29.25" customHeight="1">
      <c r="A76" s="230" t="s">
        <v>247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231" t="s">
        <v>11</v>
      </c>
      <c r="AK76" s="126"/>
      <c r="AL76" s="127"/>
      <c r="AM76" s="15"/>
      <c r="AN76" s="15"/>
      <c r="AO76" s="15"/>
      <c r="AP76" s="125" t="s">
        <v>302</v>
      </c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7"/>
      <c r="BB76" s="50"/>
      <c r="BC76" s="50"/>
      <c r="BD76" s="50"/>
      <c r="BE76" s="50"/>
      <c r="BF76" s="50"/>
      <c r="BG76" s="50"/>
      <c r="BH76" s="128">
        <f>BH77</f>
        <v>51800</v>
      </c>
      <c r="BI76" s="130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128">
        <f>BU77</f>
        <v>11900</v>
      </c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30"/>
      <c r="CI76" s="128">
        <f t="shared" si="6"/>
        <v>39900</v>
      </c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31"/>
    </row>
    <row r="77" spans="1:98" ht="59.25" customHeight="1">
      <c r="A77" s="230" t="s">
        <v>256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231" t="s">
        <v>11</v>
      </c>
      <c r="AK77" s="126"/>
      <c r="AL77" s="127"/>
      <c r="AM77" s="15"/>
      <c r="AN77" s="15"/>
      <c r="AO77" s="15"/>
      <c r="AP77" s="125" t="s">
        <v>301</v>
      </c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7"/>
      <c r="BB77" s="50"/>
      <c r="BC77" s="50"/>
      <c r="BD77" s="50"/>
      <c r="BE77" s="50"/>
      <c r="BF77" s="50"/>
      <c r="BG77" s="50"/>
      <c r="BH77" s="128">
        <f>BH78</f>
        <v>51800</v>
      </c>
      <c r="BI77" s="130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128">
        <f>BU78</f>
        <v>11900</v>
      </c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30"/>
      <c r="CI77" s="128">
        <f t="shared" si="6"/>
        <v>39900</v>
      </c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31"/>
    </row>
    <row r="78" spans="1:98" ht="96" customHeight="1">
      <c r="A78" s="230" t="s">
        <v>255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231" t="s">
        <v>11</v>
      </c>
      <c r="AK78" s="126"/>
      <c r="AL78" s="127"/>
      <c r="AM78" s="15"/>
      <c r="AN78" s="15"/>
      <c r="AO78" s="15"/>
      <c r="AP78" s="125" t="s">
        <v>300</v>
      </c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7"/>
      <c r="BB78" s="50"/>
      <c r="BC78" s="50"/>
      <c r="BD78" s="50"/>
      <c r="BE78" s="50"/>
      <c r="BF78" s="50"/>
      <c r="BG78" s="50"/>
      <c r="BH78" s="128">
        <f>BH79+BH82</f>
        <v>51800</v>
      </c>
      <c r="BI78" s="130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128">
        <f>BU79+BU82</f>
        <v>11900</v>
      </c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30"/>
      <c r="CI78" s="128">
        <f aca="true" t="shared" si="7" ref="CI78:CI90">BH78-BU78</f>
        <v>39900</v>
      </c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31"/>
    </row>
    <row r="79" spans="1:98" ht="40.5" customHeight="1">
      <c r="A79" s="233" t="s">
        <v>469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1" t="s">
        <v>11</v>
      </c>
      <c r="AK79" s="126"/>
      <c r="AL79" s="127"/>
      <c r="AM79" s="15"/>
      <c r="AN79" s="15"/>
      <c r="AO79" s="15"/>
      <c r="AP79" s="125" t="s">
        <v>488</v>
      </c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7"/>
      <c r="BB79" s="50"/>
      <c r="BC79" s="50"/>
      <c r="BD79" s="50"/>
      <c r="BE79" s="50"/>
      <c r="BF79" s="50"/>
      <c r="BG79" s="50"/>
      <c r="BH79" s="128">
        <f>BH80</f>
        <v>41800</v>
      </c>
      <c r="BI79" s="130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128">
        <f>BU80</f>
        <v>11900</v>
      </c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30"/>
      <c r="CI79" s="128">
        <f>BH79-BU79</f>
        <v>29900</v>
      </c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31"/>
    </row>
    <row r="80" spans="1:98" ht="40.5" customHeight="1">
      <c r="A80" s="233" t="s">
        <v>455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1" t="s">
        <v>11</v>
      </c>
      <c r="AK80" s="126"/>
      <c r="AL80" s="127"/>
      <c r="AM80" s="15"/>
      <c r="AN80" s="15"/>
      <c r="AO80" s="15"/>
      <c r="AP80" s="125" t="s">
        <v>487</v>
      </c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7"/>
      <c r="BB80" s="50"/>
      <c r="BC80" s="50"/>
      <c r="BD80" s="50"/>
      <c r="BE80" s="50"/>
      <c r="BF80" s="50"/>
      <c r="BG80" s="50"/>
      <c r="BH80" s="128">
        <f>BH81</f>
        <v>41800</v>
      </c>
      <c r="BI80" s="130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128">
        <f>BU81</f>
        <v>11900</v>
      </c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30"/>
      <c r="CI80" s="128">
        <f>BH80-BU80</f>
        <v>29900</v>
      </c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31"/>
    </row>
    <row r="81" spans="1:98" ht="40.5" customHeight="1">
      <c r="A81" s="230" t="s">
        <v>160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231" t="s">
        <v>11</v>
      </c>
      <c r="AK81" s="126"/>
      <c r="AL81" s="127"/>
      <c r="AM81" s="15"/>
      <c r="AN81" s="15"/>
      <c r="AO81" s="15"/>
      <c r="AP81" s="125" t="s">
        <v>299</v>
      </c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7"/>
      <c r="BB81" s="50"/>
      <c r="BC81" s="50"/>
      <c r="BD81" s="50"/>
      <c r="BE81" s="50"/>
      <c r="BF81" s="50"/>
      <c r="BG81" s="50"/>
      <c r="BH81" s="128">
        <v>41800</v>
      </c>
      <c r="BI81" s="130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128">
        <v>11900</v>
      </c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30"/>
      <c r="CI81" s="128">
        <f t="shared" si="7"/>
        <v>29900</v>
      </c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31"/>
    </row>
    <row r="82" spans="1:98" ht="26.25" customHeight="1">
      <c r="A82" s="230" t="s">
        <v>463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231" t="s">
        <v>11</v>
      </c>
      <c r="AK82" s="126"/>
      <c r="AL82" s="126"/>
      <c r="AM82" s="126"/>
      <c r="AN82" s="126"/>
      <c r="AO82" s="127"/>
      <c r="AP82" s="125" t="s">
        <v>490</v>
      </c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7"/>
      <c r="BB82" s="50"/>
      <c r="BC82" s="50"/>
      <c r="BD82" s="50"/>
      <c r="BE82" s="50"/>
      <c r="BF82" s="50"/>
      <c r="BG82" s="50"/>
      <c r="BH82" s="128">
        <f>BH83</f>
        <v>10000</v>
      </c>
      <c r="BI82" s="130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128">
        <f>BU83</f>
        <v>0</v>
      </c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30"/>
      <c r="CI82" s="128">
        <f>BH82-BU82</f>
        <v>10000</v>
      </c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31"/>
    </row>
    <row r="83" spans="1:98" ht="26.25" customHeight="1">
      <c r="A83" s="230" t="s">
        <v>491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231" t="s">
        <v>11</v>
      </c>
      <c r="AK83" s="126"/>
      <c r="AL83" s="126"/>
      <c r="AM83" s="126"/>
      <c r="AN83" s="126"/>
      <c r="AO83" s="127"/>
      <c r="AP83" s="125" t="s">
        <v>489</v>
      </c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7"/>
      <c r="BB83" s="50"/>
      <c r="BC83" s="50"/>
      <c r="BD83" s="50"/>
      <c r="BE83" s="50"/>
      <c r="BF83" s="50"/>
      <c r="BG83" s="50"/>
      <c r="BH83" s="128">
        <f>BH84</f>
        <v>10000</v>
      </c>
      <c r="BI83" s="130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128">
        <f>BU84</f>
        <v>0</v>
      </c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30"/>
      <c r="CI83" s="128">
        <f>BH83-BU83</f>
        <v>10000</v>
      </c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31"/>
    </row>
    <row r="84" spans="1:98" ht="26.25" customHeight="1">
      <c r="A84" s="230" t="s">
        <v>573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231" t="s">
        <v>11</v>
      </c>
      <c r="AK84" s="126"/>
      <c r="AL84" s="126"/>
      <c r="AM84" s="126"/>
      <c r="AN84" s="126"/>
      <c r="AO84" s="127"/>
      <c r="AP84" s="125" t="s">
        <v>572</v>
      </c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7"/>
      <c r="BB84" s="50"/>
      <c r="BC84" s="50"/>
      <c r="BD84" s="50"/>
      <c r="BE84" s="50"/>
      <c r="BF84" s="50"/>
      <c r="BG84" s="50"/>
      <c r="BH84" s="128">
        <v>10000</v>
      </c>
      <c r="BI84" s="130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128">
        <v>0</v>
      </c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30"/>
      <c r="CI84" s="128">
        <f t="shared" si="7"/>
        <v>10000</v>
      </c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31"/>
    </row>
    <row r="85" spans="1:98" s="36" customFormat="1" ht="44.25" customHeight="1">
      <c r="A85" s="238" t="s">
        <v>241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40" t="s">
        <v>11</v>
      </c>
      <c r="AK85" s="241"/>
      <c r="AL85" s="242"/>
      <c r="AM85" s="54"/>
      <c r="AN85" s="54"/>
      <c r="AO85" s="54"/>
      <c r="AP85" s="250" t="s">
        <v>298</v>
      </c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2"/>
      <c r="BB85" s="55"/>
      <c r="BC85" s="55"/>
      <c r="BD85" s="55"/>
      <c r="BE85" s="55"/>
      <c r="BF85" s="55"/>
      <c r="BG85" s="55"/>
      <c r="BH85" s="243">
        <f>BH86</f>
        <v>20000</v>
      </c>
      <c r="BI85" s="245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243">
        <f>BU86</f>
        <v>2905.68</v>
      </c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5"/>
      <c r="CI85" s="243">
        <f t="shared" si="7"/>
        <v>17094.32</v>
      </c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6"/>
    </row>
    <row r="86" spans="1:98" s="36" customFormat="1" ht="21.75" customHeight="1">
      <c r="A86" s="238" t="s">
        <v>163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40" t="s">
        <v>11</v>
      </c>
      <c r="AK86" s="241"/>
      <c r="AL86" s="242"/>
      <c r="AM86" s="54"/>
      <c r="AN86" s="54"/>
      <c r="AO86" s="54"/>
      <c r="AP86" s="250" t="s">
        <v>297</v>
      </c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2"/>
      <c r="BB86" s="55"/>
      <c r="BC86" s="55"/>
      <c r="BD86" s="55"/>
      <c r="BE86" s="55"/>
      <c r="BF86" s="55"/>
      <c r="BG86" s="55"/>
      <c r="BH86" s="243">
        <f>BH87</f>
        <v>20000</v>
      </c>
      <c r="BI86" s="245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243">
        <f>BU87</f>
        <v>2905.68</v>
      </c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5"/>
      <c r="CI86" s="243">
        <f>BH86-BU86</f>
        <v>17094.32</v>
      </c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6"/>
    </row>
    <row r="87" spans="1:98" ht="93.75" customHeight="1">
      <c r="A87" s="233" t="s">
        <v>230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1" t="s">
        <v>11</v>
      </c>
      <c r="AK87" s="126"/>
      <c r="AL87" s="126"/>
      <c r="AM87" s="126"/>
      <c r="AN87" s="126"/>
      <c r="AO87" s="127"/>
      <c r="AP87" s="125" t="s">
        <v>296</v>
      </c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7"/>
      <c r="BB87" s="50"/>
      <c r="BC87" s="50"/>
      <c r="BD87" s="50"/>
      <c r="BE87" s="50"/>
      <c r="BF87" s="50"/>
      <c r="BG87" s="50"/>
      <c r="BH87" s="128">
        <f>BH88</f>
        <v>20000</v>
      </c>
      <c r="BI87" s="130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128">
        <f>BU88</f>
        <v>2905.68</v>
      </c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30"/>
      <c r="CI87" s="128">
        <f t="shared" si="7"/>
        <v>17094.32</v>
      </c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31"/>
    </row>
    <row r="88" spans="1:98" ht="36.75" customHeight="1">
      <c r="A88" s="233" t="s">
        <v>469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1" t="s">
        <v>11</v>
      </c>
      <c r="AK88" s="126"/>
      <c r="AL88" s="126"/>
      <c r="AM88" s="126"/>
      <c r="AN88" s="126"/>
      <c r="AO88" s="127"/>
      <c r="AP88" s="125" t="s">
        <v>493</v>
      </c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50"/>
      <c r="BC88" s="50"/>
      <c r="BD88" s="50"/>
      <c r="BE88" s="50"/>
      <c r="BF88" s="50"/>
      <c r="BG88" s="50"/>
      <c r="BH88" s="128">
        <f>BH89</f>
        <v>20000</v>
      </c>
      <c r="BI88" s="130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128">
        <f>BU89</f>
        <v>2905.68</v>
      </c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30"/>
      <c r="CI88" s="128">
        <f>BH88-BU88</f>
        <v>17094.32</v>
      </c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31"/>
    </row>
    <row r="89" spans="1:98" ht="36.75" customHeight="1">
      <c r="A89" s="230" t="s">
        <v>455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231" t="s">
        <v>11</v>
      </c>
      <c r="AK89" s="126"/>
      <c r="AL89" s="126"/>
      <c r="AM89" s="126"/>
      <c r="AN89" s="126"/>
      <c r="AO89" s="127"/>
      <c r="AP89" s="125" t="s">
        <v>492</v>
      </c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7"/>
      <c r="BB89" s="50"/>
      <c r="BC89" s="50"/>
      <c r="BD89" s="50"/>
      <c r="BE89" s="50"/>
      <c r="BF89" s="50"/>
      <c r="BG89" s="50"/>
      <c r="BH89" s="128">
        <f>BH90</f>
        <v>20000</v>
      </c>
      <c r="BI89" s="130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128">
        <f>BU90</f>
        <v>2905.68</v>
      </c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30"/>
      <c r="CI89" s="128">
        <f>BH89-BU89</f>
        <v>17094.32</v>
      </c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31"/>
    </row>
    <row r="90" spans="1:98" ht="36.75" customHeight="1">
      <c r="A90" s="233" t="s">
        <v>160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1" t="s">
        <v>11</v>
      </c>
      <c r="AK90" s="126"/>
      <c r="AL90" s="126"/>
      <c r="AM90" s="126"/>
      <c r="AN90" s="126"/>
      <c r="AO90" s="127"/>
      <c r="AP90" s="125" t="s">
        <v>295</v>
      </c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7"/>
      <c r="BB90" s="50"/>
      <c r="BC90" s="50"/>
      <c r="BD90" s="50"/>
      <c r="BE90" s="50"/>
      <c r="BF90" s="50"/>
      <c r="BG90" s="50"/>
      <c r="BH90" s="128">
        <v>20000</v>
      </c>
      <c r="BI90" s="130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128">
        <v>2905.68</v>
      </c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30"/>
      <c r="CI90" s="128">
        <f t="shared" si="7"/>
        <v>17094.32</v>
      </c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31"/>
    </row>
    <row r="91" spans="1:98" s="40" customFormat="1" ht="18" customHeight="1">
      <c r="A91" s="238" t="s">
        <v>188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40" t="s">
        <v>11</v>
      </c>
      <c r="AK91" s="241"/>
      <c r="AL91" s="242"/>
      <c r="AM91" s="54"/>
      <c r="AN91" s="54"/>
      <c r="AO91" s="54"/>
      <c r="AP91" s="250" t="s">
        <v>294</v>
      </c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2"/>
      <c r="BB91" s="55"/>
      <c r="BC91" s="55"/>
      <c r="BD91" s="55"/>
      <c r="BE91" s="55"/>
      <c r="BF91" s="55"/>
      <c r="BG91" s="55"/>
      <c r="BH91" s="243">
        <f aca="true" t="shared" si="8" ref="BH91:BH96">BH92</f>
        <v>174800</v>
      </c>
      <c r="BI91" s="245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243">
        <f aca="true" t="shared" si="9" ref="BU91:BU96">BU92</f>
        <v>29743.36</v>
      </c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5"/>
      <c r="CI91" s="243">
        <f aca="true" t="shared" si="10" ref="CI91:CI101">BH91-BU91</f>
        <v>145056.64</v>
      </c>
      <c r="CJ91" s="244"/>
      <c r="CK91" s="244"/>
      <c r="CL91" s="244"/>
      <c r="CM91" s="244"/>
      <c r="CN91" s="244"/>
      <c r="CO91" s="244"/>
      <c r="CP91" s="244"/>
      <c r="CQ91" s="244"/>
      <c r="CR91" s="244"/>
      <c r="CS91" s="244"/>
      <c r="CT91" s="246"/>
    </row>
    <row r="92" spans="1:98" s="46" customFormat="1" ht="24.75" customHeight="1">
      <c r="A92" s="251" t="s">
        <v>78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237" t="s">
        <v>11</v>
      </c>
      <c r="AK92" s="135"/>
      <c r="AL92" s="136"/>
      <c r="AM92" s="16"/>
      <c r="AN92" s="16"/>
      <c r="AO92" s="16"/>
      <c r="AP92" s="134" t="s">
        <v>293</v>
      </c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6"/>
      <c r="BB92" s="62"/>
      <c r="BC92" s="62"/>
      <c r="BD92" s="62"/>
      <c r="BE92" s="62"/>
      <c r="BF92" s="62"/>
      <c r="BG92" s="62"/>
      <c r="BH92" s="138">
        <f t="shared" si="8"/>
        <v>174800</v>
      </c>
      <c r="BI92" s="140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138">
        <f t="shared" si="9"/>
        <v>29743.36</v>
      </c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40"/>
      <c r="CI92" s="138">
        <f t="shared" si="10"/>
        <v>145056.64</v>
      </c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41"/>
    </row>
    <row r="93" spans="1:98" s="36" customFormat="1" ht="39.75" customHeight="1">
      <c r="A93" s="238" t="s">
        <v>241</v>
      </c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40" t="s">
        <v>11</v>
      </c>
      <c r="AK93" s="241"/>
      <c r="AL93" s="242"/>
      <c r="AM93" s="54"/>
      <c r="AN93" s="54"/>
      <c r="AO93" s="54"/>
      <c r="AP93" s="250" t="s">
        <v>292</v>
      </c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2"/>
      <c r="BB93" s="55"/>
      <c r="BC93" s="55"/>
      <c r="BD93" s="55"/>
      <c r="BE93" s="55"/>
      <c r="BF93" s="55"/>
      <c r="BG93" s="55"/>
      <c r="BH93" s="243">
        <f t="shared" si="8"/>
        <v>174800</v>
      </c>
      <c r="BI93" s="245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243">
        <f t="shared" si="9"/>
        <v>29743.36</v>
      </c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5"/>
      <c r="CI93" s="243">
        <f t="shared" si="10"/>
        <v>145056.64</v>
      </c>
      <c r="CJ93" s="244"/>
      <c r="CK93" s="244"/>
      <c r="CL93" s="244"/>
      <c r="CM93" s="244"/>
      <c r="CN93" s="244"/>
      <c r="CO93" s="244"/>
      <c r="CP93" s="244"/>
      <c r="CQ93" s="244"/>
      <c r="CR93" s="244"/>
      <c r="CS93" s="244"/>
      <c r="CT93" s="246"/>
    </row>
    <row r="94" spans="1:98" s="36" customFormat="1" ht="17.25" customHeight="1">
      <c r="A94" s="238" t="s">
        <v>163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40" t="s">
        <v>11</v>
      </c>
      <c r="AK94" s="241"/>
      <c r="AL94" s="242"/>
      <c r="AM94" s="54"/>
      <c r="AN94" s="54"/>
      <c r="AO94" s="54"/>
      <c r="AP94" s="250" t="s">
        <v>291</v>
      </c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2"/>
      <c r="BB94" s="55"/>
      <c r="BC94" s="55"/>
      <c r="BD94" s="55"/>
      <c r="BE94" s="55"/>
      <c r="BF94" s="55"/>
      <c r="BG94" s="55"/>
      <c r="BH94" s="243">
        <f t="shared" si="8"/>
        <v>174800</v>
      </c>
      <c r="BI94" s="245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243">
        <f t="shared" si="9"/>
        <v>29743.36</v>
      </c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5"/>
      <c r="CI94" s="243">
        <f t="shared" si="10"/>
        <v>145056.64</v>
      </c>
      <c r="CJ94" s="244"/>
      <c r="CK94" s="244"/>
      <c r="CL94" s="244"/>
      <c r="CM94" s="244"/>
      <c r="CN94" s="244"/>
      <c r="CO94" s="244"/>
      <c r="CP94" s="244"/>
      <c r="CQ94" s="244"/>
      <c r="CR94" s="244"/>
      <c r="CS94" s="244"/>
      <c r="CT94" s="246"/>
    </row>
    <row r="95" spans="1:98" ht="81.75" customHeight="1">
      <c r="A95" s="233" t="s">
        <v>231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1" t="s">
        <v>11</v>
      </c>
      <c r="AK95" s="126"/>
      <c r="AL95" s="127"/>
      <c r="AM95" s="15"/>
      <c r="AN95" s="15"/>
      <c r="AO95" s="15"/>
      <c r="AP95" s="125" t="s">
        <v>290</v>
      </c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7"/>
      <c r="BB95" s="50"/>
      <c r="BC95" s="50"/>
      <c r="BD95" s="50"/>
      <c r="BE95" s="50"/>
      <c r="BF95" s="50"/>
      <c r="BG95" s="50"/>
      <c r="BH95" s="128">
        <f t="shared" si="8"/>
        <v>174800</v>
      </c>
      <c r="BI95" s="130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128">
        <f t="shared" si="9"/>
        <v>29743.36</v>
      </c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30"/>
      <c r="CI95" s="128">
        <f t="shared" si="10"/>
        <v>145056.64</v>
      </c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31"/>
    </row>
    <row r="96" spans="1:98" s="46" customFormat="1" ht="74.25" customHeight="1">
      <c r="A96" s="230" t="s">
        <v>466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231" t="s">
        <v>11</v>
      </c>
      <c r="AK96" s="126"/>
      <c r="AL96" s="127"/>
      <c r="AM96" s="15"/>
      <c r="AN96" s="15"/>
      <c r="AO96" s="15"/>
      <c r="AP96" s="125" t="s">
        <v>495</v>
      </c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7"/>
      <c r="BB96" s="50"/>
      <c r="BC96" s="50"/>
      <c r="BD96" s="50"/>
      <c r="BE96" s="50"/>
      <c r="BF96" s="50"/>
      <c r="BG96" s="50"/>
      <c r="BH96" s="128">
        <f t="shared" si="8"/>
        <v>174800</v>
      </c>
      <c r="BI96" s="130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128">
        <f t="shared" si="9"/>
        <v>29743.36</v>
      </c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30"/>
      <c r="CI96" s="128">
        <f>BH96-BU96</f>
        <v>145056.64</v>
      </c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31"/>
    </row>
    <row r="97" spans="1:98" s="46" customFormat="1" ht="32.25" customHeight="1">
      <c r="A97" s="230" t="s">
        <v>458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231" t="s">
        <v>11</v>
      </c>
      <c r="AK97" s="126"/>
      <c r="AL97" s="127"/>
      <c r="AM97" s="15"/>
      <c r="AN97" s="15"/>
      <c r="AO97" s="15"/>
      <c r="AP97" s="125" t="s">
        <v>494</v>
      </c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7"/>
      <c r="BB97" s="50"/>
      <c r="BC97" s="50"/>
      <c r="BD97" s="50"/>
      <c r="BE97" s="50"/>
      <c r="BF97" s="50"/>
      <c r="BG97" s="50"/>
      <c r="BH97" s="128">
        <f>BH98+BH99</f>
        <v>174800</v>
      </c>
      <c r="BI97" s="130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128">
        <f>BU98+BU99</f>
        <v>29743.36</v>
      </c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30"/>
      <c r="CI97" s="128">
        <f>BH97-BU97</f>
        <v>145056.64</v>
      </c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31"/>
    </row>
    <row r="98" spans="1:98" s="46" customFormat="1" ht="32.25" customHeight="1">
      <c r="A98" s="230" t="s">
        <v>277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231" t="s">
        <v>11</v>
      </c>
      <c r="AK98" s="126"/>
      <c r="AL98" s="127"/>
      <c r="AM98" s="15"/>
      <c r="AN98" s="15"/>
      <c r="AO98" s="15"/>
      <c r="AP98" s="125" t="s">
        <v>289</v>
      </c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7"/>
      <c r="BB98" s="50"/>
      <c r="BC98" s="50"/>
      <c r="BD98" s="50"/>
      <c r="BE98" s="50"/>
      <c r="BF98" s="50"/>
      <c r="BG98" s="50"/>
      <c r="BH98" s="128">
        <v>134500</v>
      </c>
      <c r="BI98" s="130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128">
        <v>24163</v>
      </c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30"/>
      <c r="CI98" s="128">
        <f t="shared" si="10"/>
        <v>110337</v>
      </c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31"/>
    </row>
    <row r="99" spans="1:98" ht="54.75" customHeight="1">
      <c r="A99" s="230" t="s">
        <v>280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231" t="s">
        <v>11</v>
      </c>
      <c r="AK99" s="126"/>
      <c r="AL99" s="127"/>
      <c r="AM99" s="15"/>
      <c r="AN99" s="15"/>
      <c r="AO99" s="15"/>
      <c r="AP99" s="125" t="s">
        <v>288</v>
      </c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7"/>
      <c r="BB99" s="50"/>
      <c r="BC99" s="50"/>
      <c r="BD99" s="50"/>
      <c r="BE99" s="50"/>
      <c r="BF99" s="50"/>
      <c r="BG99" s="50"/>
      <c r="BH99" s="128">
        <v>40300</v>
      </c>
      <c r="BI99" s="130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128">
        <v>5580.36</v>
      </c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30"/>
      <c r="CI99" s="128">
        <f t="shared" si="10"/>
        <v>34719.64</v>
      </c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31"/>
    </row>
    <row r="100" spans="1:98" s="40" customFormat="1" ht="42.75" customHeight="1">
      <c r="A100" s="238" t="s">
        <v>187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40" t="s">
        <v>11</v>
      </c>
      <c r="AK100" s="241"/>
      <c r="AL100" s="241"/>
      <c r="AM100" s="241"/>
      <c r="AN100" s="241"/>
      <c r="AO100" s="242"/>
      <c r="AP100" s="250" t="s">
        <v>330</v>
      </c>
      <c r="AQ100" s="241"/>
      <c r="AR100" s="241"/>
      <c r="AS100" s="241"/>
      <c r="AT100" s="241"/>
      <c r="AU100" s="241"/>
      <c r="AV100" s="241"/>
      <c r="AW100" s="241"/>
      <c r="AX100" s="241"/>
      <c r="AY100" s="241"/>
      <c r="AZ100" s="241"/>
      <c r="BA100" s="242"/>
      <c r="BB100" s="55"/>
      <c r="BC100" s="55"/>
      <c r="BD100" s="55"/>
      <c r="BE100" s="55"/>
      <c r="BF100" s="55"/>
      <c r="BG100" s="55"/>
      <c r="BH100" s="243">
        <f>BH101</f>
        <v>274400</v>
      </c>
      <c r="BI100" s="245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243">
        <f>BU101</f>
        <v>40200</v>
      </c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4"/>
      <c r="CH100" s="245"/>
      <c r="CI100" s="243">
        <f t="shared" si="10"/>
        <v>234200</v>
      </c>
      <c r="CJ100" s="244"/>
      <c r="CK100" s="244"/>
      <c r="CL100" s="244"/>
      <c r="CM100" s="244"/>
      <c r="CN100" s="244"/>
      <c r="CO100" s="244"/>
      <c r="CP100" s="244"/>
      <c r="CQ100" s="244"/>
      <c r="CR100" s="244"/>
      <c r="CS100" s="244"/>
      <c r="CT100" s="246"/>
    </row>
    <row r="101" spans="1:98" s="46" customFormat="1" ht="48" customHeight="1">
      <c r="A101" s="235" t="s">
        <v>114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7" t="s">
        <v>11</v>
      </c>
      <c r="AK101" s="135"/>
      <c r="AL101" s="135"/>
      <c r="AM101" s="135"/>
      <c r="AN101" s="135"/>
      <c r="AO101" s="136"/>
      <c r="AP101" s="134" t="s">
        <v>331</v>
      </c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6"/>
      <c r="BB101" s="62"/>
      <c r="BC101" s="62"/>
      <c r="BD101" s="62"/>
      <c r="BE101" s="62"/>
      <c r="BF101" s="62"/>
      <c r="BG101" s="62"/>
      <c r="BH101" s="138">
        <f>BH102+BI108</f>
        <v>274400</v>
      </c>
      <c r="BI101" s="140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138">
        <f>BU102+BU108</f>
        <v>40200</v>
      </c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40"/>
      <c r="CI101" s="138">
        <f t="shared" si="10"/>
        <v>234200</v>
      </c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41"/>
    </row>
    <row r="102" spans="1:98" s="46" customFormat="1" ht="43.5" customHeight="1">
      <c r="A102" s="233" t="s">
        <v>332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1" t="s">
        <v>11</v>
      </c>
      <c r="AK102" s="126"/>
      <c r="AL102" s="126"/>
      <c r="AM102" s="126"/>
      <c r="AN102" s="126"/>
      <c r="AO102" s="127"/>
      <c r="AP102" s="125" t="s">
        <v>338</v>
      </c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7"/>
      <c r="BB102" s="50"/>
      <c r="BC102" s="50"/>
      <c r="BD102" s="50"/>
      <c r="BE102" s="50"/>
      <c r="BF102" s="50"/>
      <c r="BG102" s="50"/>
      <c r="BH102" s="128">
        <f>BI103</f>
        <v>2700</v>
      </c>
      <c r="BI102" s="130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128">
        <f>BU103</f>
        <v>0</v>
      </c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30"/>
      <c r="CI102" s="128">
        <f>BH102-BU102</f>
        <v>2700</v>
      </c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31"/>
    </row>
    <row r="103" spans="1:98" ht="72" customHeight="1">
      <c r="A103" s="51"/>
      <c r="B103" s="48"/>
      <c r="C103" s="48"/>
      <c r="D103" s="48"/>
      <c r="E103" s="133" t="s">
        <v>333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231" t="s">
        <v>11</v>
      </c>
      <c r="AK103" s="126"/>
      <c r="AL103" s="126"/>
      <c r="AM103" s="20"/>
      <c r="AN103" s="20"/>
      <c r="AO103" s="21"/>
      <c r="AP103" s="125" t="s">
        <v>337</v>
      </c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7"/>
      <c r="BB103" s="50"/>
      <c r="BC103" s="50"/>
      <c r="BD103" s="50"/>
      <c r="BE103" s="50"/>
      <c r="BF103" s="50"/>
      <c r="BG103" s="50"/>
      <c r="BH103" s="32"/>
      <c r="BI103" s="33">
        <f>BI104</f>
        <v>2700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128">
        <f>BU104</f>
        <v>0</v>
      </c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30"/>
      <c r="CI103" s="128">
        <f>BI103-BU103</f>
        <v>2700</v>
      </c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31"/>
    </row>
    <row r="104" spans="1:98" ht="117.75" customHeight="1">
      <c r="A104" s="51"/>
      <c r="B104" s="48"/>
      <c r="C104" s="48"/>
      <c r="D104" s="48"/>
      <c r="E104" s="133" t="s">
        <v>334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231" t="s">
        <v>11</v>
      </c>
      <c r="AK104" s="126"/>
      <c r="AL104" s="127"/>
      <c r="AM104" s="15"/>
      <c r="AN104" s="15"/>
      <c r="AO104" s="15"/>
      <c r="AP104" s="125" t="s">
        <v>336</v>
      </c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7"/>
      <c r="BB104" s="50"/>
      <c r="BC104" s="50"/>
      <c r="BD104" s="50"/>
      <c r="BE104" s="50"/>
      <c r="BF104" s="50"/>
      <c r="BG104" s="50"/>
      <c r="BH104" s="32"/>
      <c r="BI104" s="33">
        <f>BH105</f>
        <v>2700</v>
      </c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128">
        <f>BU105</f>
        <v>0</v>
      </c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30"/>
      <c r="CI104" s="128">
        <f>BI104-BU104</f>
        <v>2700</v>
      </c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31"/>
    </row>
    <row r="105" spans="1:98" ht="40.5" customHeight="1">
      <c r="A105" s="230" t="s">
        <v>469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231" t="s">
        <v>11</v>
      </c>
      <c r="AK105" s="126"/>
      <c r="AL105" s="127"/>
      <c r="AM105" s="15"/>
      <c r="AN105" s="15"/>
      <c r="AO105" s="15"/>
      <c r="AP105" s="125" t="s">
        <v>497</v>
      </c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7"/>
      <c r="BB105" s="50"/>
      <c r="BC105" s="50"/>
      <c r="BD105" s="50"/>
      <c r="BE105" s="50"/>
      <c r="BF105" s="50"/>
      <c r="BG105" s="50"/>
      <c r="BH105" s="128">
        <f>BH106</f>
        <v>2700</v>
      </c>
      <c r="BI105" s="130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128">
        <f>BU106</f>
        <v>0</v>
      </c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30"/>
      <c r="CI105" s="128">
        <f>BH105-BU105</f>
        <v>2700</v>
      </c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31"/>
    </row>
    <row r="106" spans="1:98" ht="40.5" customHeight="1">
      <c r="A106" s="230" t="s">
        <v>455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231" t="s">
        <v>11</v>
      </c>
      <c r="AK106" s="126"/>
      <c r="AL106" s="127"/>
      <c r="AM106" s="15"/>
      <c r="AN106" s="15"/>
      <c r="AO106" s="15"/>
      <c r="AP106" s="125" t="s">
        <v>496</v>
      </c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7"/>
      <c r="BB106" s="50"/>
      <c r="BC106" s="50"/>
      <c r="BD106" s="50"/>
      <c r="BE106" s="50"/>
      <c r="BF106" s="50"/>
      <c r="BG106" s="50"/>
      <c r="BH106" s="128">
        <f>BH107</f>
        <v>2700</v>
      </c>
      <c r="BI106" s="130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128">
        <f>BU107</f>
        <v>0</v>
      </c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30"/>
      <c r="CI106" s="128">
        <f>BH106-BU106</f>
        <v>2700</v>
      </c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31"/>
    </row>
    <row r="107" spans="1:98" ht="40.5" customHeight="1">
      <c r="A107" s="230" t="s">
        <v>160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231" t="s">
        <v>11</v>
      </c>
      <c r="AK107" s="126"/>
      <c r="AL107" s="127"/>
      <c r="AM107" s="15"/>
      <c r="AN107" s="15"/>
      <c r="AO107" s="15"/>
      <c r="AP107" s="125" t="s">
        <v>335</v>
      </c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7"/>
      <c r="BB107" s="50"/>
      <c r="BC107" s="50"/>
      <c r="BD107" s="50"/>
      <c r="BE107" s="50"/>
      <c r="BF107" s="50"/>
      <c r="BG107" s="50"/>
      <c r="BH107" s="128">
        <v>2700</v>
      </c>
      <c r="BI107" s="130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128">
        <v>0</v>
      </c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30"/>
      <c r="CI107" s="128">
        <f>BH107-BU107</f>
        <v>2700</v>
      </c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31"/>
    </row>
    <row r="108" spans="1:98" ht="63.75" customHeight="1">
      <c r="A108" s="51"/>
      <c r="B108" s="48"/>
      <c r="C108" s="48"/>
      <c r="D108" s="48"/>
      <c r="E108" s="133" t="s">
        <v>248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231" t="s">
        <v>11</v>
      </c>
      <c r="AK108" s="126"/>
      <c r="AL108" s="126"/>
      <c r="AM108" s="20"/>
      <c r="AN108" s="20"/>
      <c r="AO108" s="21"/>
      <c r="AP108" s="125" t="s">
        <v>339</v>
      </c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7"/>
      <c r="BB108" s="50"/>
      <c r="BC108" s="50"/>
      <c r="BD108" s="50"/>
      <c r="BE108" s="50"/>
      <c r="BF108" s="50"/>
      <c r="BG108" s="50"/>
      <c r="BH108" s="32"/>
      <c r="BI108" s="33">
        <f>BI109+BI114+BI126</f>
        <v>271700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128">
        <f>BU109+BU114+BU126</f>
        <v>40200</v>
      </c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30"/>
      <c r="CI108" s="128">
        <f>BI108-BU108</f>
        <v>231500</v>
      </c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31"/>
    </row>
    <row r="109" spans="1:98" ht="66.75" customHeight="1">
      <c r="A109" s="51"/>
      <c r="B109" s="48"/>
      <c r="C109" s="48"/>
      <c r="D109" s="48"/>
      <c r="E109" s="133" t="s">
        <v>340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231" t="s">
        <v>11</v>
      </c>
      <c r="AK109" s="126"/>
      <c r="AL109" s="126"/>
      <c r="AM109" s="20"/>
      <c r="AN109" s="20"/>
      <c r="AO109" s="21"/>
      <c r="AP109" s="125" t="s">
        <v>344</v>
      </c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7"/>
      <c r="BB109" s="50"/>
      <c r="BC109" s="50"/>
      <c r="BD109" s="50"/>
      <c r="BE109" s="50"/>
      <c r="BF109" s="50"/>
      <c r="BG109" s="50"/>
      <c r="BH109" s="32"/>
      <c r="BI109" s="33">
        <f>BI110</f>
        <v>1000</v>
      </c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128">
        <f>BU110</f>
        <v>0</v>
      </c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30"/>
      <c r="CI109" s="128">
        <f>BI109-BU109</f>
        <v>1000</v>
      </c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31"/>
    </row>
    <row r="110" spans="1:98" ht="85.5" customHeight="1">
      <c r="A110" s="51"/>
      <c r="B110" s="48"/>
      <c r="C110" s="48"/>
      <c r="D110" s="48"/>
      <c r="E110" s="133" t="s">
        <v>341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231" t="s">
        <v>11</v>
      </c>
      <c r="AK110" s="126"/>
      <c r="AL110" s="126"/>
      <c r="AM110" s="20"/>
      <c r="AN110" s="20"/>
      <c r="AO110" s="21"/>
      <c r="AP110" s="125" t="s">
        <v>343</v>
      </c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7"/>
      <c r="BB110" s="50"/>
      <c r="BC110" s="50"/>
      <c r="BD110" s="50"/>
      <c r="BE110" s="50"/>
      <c r="BF110" s="50"/>
      <c r="BG110" s="50"/>
      <c r="BH110" s="32"/>
      <c r="BI110" s="33">
        <f>BH111</f>
        <v>1000</v>
      </c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128">
        <f>BU111</f>
        <v>0</v>
      </c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30"/>
      <c r="CI110" s="128">
        <f>BI110-BU110</f>
        <v>1000</v>
      </c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31"/>
    </row>
    <row r="111" spans="1:98" ht="41.25" customHeight="1">
      <c r="A111" s="230" t="s">
        <v>469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231" t="s">
        <v>11</v>
      </c>
      <c r="AK111" s="126"/>
      <c r="AL111" s="127"/>
      <c r="AM111" s="15"/>
      <c r="AN111" s="15"/>
      <c r="AO111" s="15"/>
      <c r="AP111" s="125" t="s">
        <v>499</v>
      </c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7"/>
      <c r="BB111" s="50"/>
      <c r="BC111" s="50"/>
      <c r="BD111" s="50"/>
      <c r="BE111" s="50"/>
      <c r="BF111" s="50"/>
      <c r="BG111" s="50"/>
      <c r="BH111" s="128">
        <f>BH112</f>
        <v>1000</v>
      </c>
      <c r="BI111" s="130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128">
        <f>BU112</f>
        <v>0</v>
      </c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30"/>
      <c r="CI111" s="128">
        <f>BH111-BU111</f>
        <v>1000</v>
      </c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31"/>
    </row>
    <row r="112" spans="1:98" ht="41.25" customHeight="1">
      <c r="A112" s="230" t="s">
        <v>455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231" t="s">
        <v>11</v>
      </c>
      <c r="AK112" s="126"/>
      <c r="AL112" s="127"/>
      <c r="AM112" s="15"/>
      <c r="AN112" s="15"/>
      <c r="AO112" s="15"/>
      <c r="AP112" s="125" t="s">
        <v>498</v>
      </c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7"/>
      <c r="BB112" s="50"/>
      <c r="BC112" s="50"/>
      <c r="BD112" s="50"/>
      <c r="BE112" s="50"/>
      <c r="BF112" s="50"/>
      <c r="BG112" s="50"/>
      <c r="BH112" s="128">
        <f>BH113</f>
        <v>1000</v>
      </c>
      <c r="BI112" s="130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128">
        <f>BU113</f>
        <v>0</v>
      </c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30"/>
      <c r="CI112" s="128">
        <f>BH112-BU112</f>
        <v>1000</v>
      </c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31"/>
    </row>
    <row r="113" spans="1:98" ht="41.25" customHeight="1">
      <c r="A113" s="230" t="s">
        <v>192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231" t="s">
        <v>11</v>
      </c>
      <c r="AK113" s="126"/>
      <c r="AL113" s="127"/>
      <c r="AM113" s="15"/>
      <c r="AN113" s="15"/>
      <c r="AO113" s="15"/>
      <c r="AP113" s="125" t="s">
        <v>342</v>
      </c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7"/>
      <c r="BB113" s="50"/>
      <c r="BC113" s="50"/>
      <c r="BD113" s="50"/>
      <c r="BE113" s="50"/>
      <c r="BF113" s="50"/>
      <c r="BG113" s="50"/>
      <c r="BH113" s="128">
        <v>1000</v>
      </c>
      <c r="BI113" s="130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128">
        <v>0</v>
      </c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30"/>
      <c r="CI113" s="128">
        <f>BH113-BU113</f>
        <v>1000</v>
      </c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31"/>
    </row>
    <row r="114" spans="1:98" ht="75" customHeight="1">
      <c r="A114" s="51"/>
      <c r="B114" s="48"/>
      <c r="C114" s="48"/>
      <c r="D114" s="48"/>
      <c r="E114" s="133" t="s">
        <v>165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231" t="s">
        <v>11</v>
      </c>
      <c r="AK114" s="126"/>
      <c r="AL114" s="126"/>
      <c r="AM114" s="20"/>
      <c r="AN114" s="20"/>
      <c r="AO114" s="21"/>
      <c r="AP114" s="125" t="s">
        <v>346</v>
      </c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7"/>
      <c r="BB114" s="50"/>
      <c r="BC114" s="50"/>
      <c r="BD114" s="50"/>
      <c r="BE114" s="50"/>
      <c r="BF114" s="50"/>
      <c r="BG114" s="50"/>
      <c r="BH114" s="32"/>
      <c r="BI114" s="33">
        <f>BI115+BI119+BI123</f>
        <v>269700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128">
        <f>BU115+BU119+BU123</f>
        <v>40200</v>
      </c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30"/>
      <c r="CI114" s="128">
        <f>BI114-BU114</f>
        <v>229500</v>
      </c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31"/>
    </row>
    <row r="115" spans="1:98" ht="105" customHeight="1">
      <c r="A115" s="51"/>
      <c r="B115" s="48"/>
      <c r="C115" s="48"/>
      <c r="D115" s="48"/>
      <c r="E115" s="133" t="s">
        <v>164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231" t="s">
        <v>11</v>
      </c>
      <c r="AK115" s="126"/>
      <c r="AL115" s="126"/>
      <c r="AM115" s="20"/>
      <c r="AN115" s="20"/>
      <c r="AO115" s="21"/>
      <c r="AP115" s="125" t="s">
        <v>347</v>
      </c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7"/>
      <c r="BB115" s="50"/>
      <c r="BC115" s="50"/>
      <c r="BD115" s="50"/>
      <c r="BE115" s="50"/>
      <c r="BF115" s="50"/>
      <c r="BG115" s="50"/>
      <c r="BH115" s="32"/>
      <c r="BI115" s="33">
        <f>BH116</f>
        <v>9000</v>
      </c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128">
        <f>BU116</f>
        <v>0</v>
      </c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30"/>
      <c r="CI115" s="128">
        <f>BI115-BU115</f>
        <v>9000</v>
      </c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31"/>
    </row>
    <row r="116" spans="1:98" ht="39.75" customHeight="1">
      <c r="A116" s="230" t="s">
        <v>469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231" t="s">
        <v>11</v>
      </c>
      <c r="AK116" s="126"/>
      <c r="AL116" s="127"/>
      <c r="AM116" s="15"/>
      <c r="AN116" s="15"/>
      <c r="AO116" s="15"/>
      <c r="AP116" s="125" t="s">
        <v>501</v>
      </c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7"/>
      <c r="BB116" s="50"/>
      <c r="BC116" s="50"/>
      <c r="BD116" s="50"/>
      <c r="BE116" s="50"/>
      <c r="BF116" s="50"/>
      <c r="BG116" s="50"/>
      <c r="BH116" s="128">
        <f>BH117</f>
        <v>9000</v>
      </c>
      <c r="BI116" s="130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128">
        <f>BU117</f>
        <v>0</v>
      </c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30"/>
      <c r="CI116" s="128">
        <f>BH116-BU116</f>
        <v>9000</v>
      </c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31"/>
    </row>
    <row r="117" spans="1:98" ht="39.75" customHeight="1">
      <c r="A117" s="230" t="s">
        <v>455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231" t="s">
        <v>11</v>
      </c>
      <c r="AK117" s="126"/>
      <c r="AL117" s="127"/>
      <c r="AM117" s="15"/>
      <c r="AN117" s="15"/>
      <c r="AO117" s="15"/>
      <c r="AP117" s="125" t="s">
        <v>500</v>
      </c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7"/>
      <c r="BB117" s="50"/>
      <c r="BC117" s="50"/>
      <c r="BD117" s="50"/>
      <c r="BE117" s="50"/>
      <c r="BF117" s="50"/>
      <c r="BG117" s="50"/>
      <c r="BH117" s="128">
        <f>BH118</f>
        <v>9000</v>
      </c>
      <c r="BI117" s="130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128">
        <f>BU118</f>
        <v>0</v>
      </c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30"/>
      <c r="CI117" s="128">
        <f>BH117-BU117</f>
        <v>9000</v>
      </c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31"/>
    </row>
    <row r="118" spans="1:98" ht="39.75" customHeight="1">
      <c r="A118" s="230" t="s">
        <v>192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231" t="s">
        <v>11</v>
      </c>
      <c r="AK118" s="126"/>
      <c r="AL118" s="127"/>
      <c r="AM118" s="15"/>
      <c r="AN118" s="15"/>
      <c r="AO118" s="15"/>
      <c r="AP118" s="125" t="s">
        <v>345</v>
      </c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7"/>
      <c r="BB118" s="50"/>
      <c r="BC118" s="50"/>
      <c r="BD118" s="50"/>
      <c r="BE118" s="50"/>
      <c r="BF118" s="50"/>
      <c r="BG118" s="50"/>
      <c r="BH118" s="128">
        <v>9000</v>
      </c>
      <c r="BI118" s="130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128">
        <v>0</v>
      </c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30"/>
      <c r="CI118" s="128">
        <f>BH118-BU118</f>
        <v>9000</v>
      </c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31"/>
    </row>
    <row r="119" spans="1:98" ht="102.75" customHeight="1">
      <c r="A119" s="51"/>
      <c r="B119" s="48"/>
      <c r="C119" s="48"/>
      <c r="D119" s="48"/>
      <c r="E119" s="133" t="s">
        <v>166</v>
      </c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231" t="s">
        <v>11</v>
      </c>
      <c r="AK119" s="126"/>
      <c r="AL119" s="126"/>
      <c r="AM119" s="20"/>
      <c r="AN119" s="20"/>
      <c r="AO119" s="21"/>
      <c r="AP119" s="125" t="s">
        <v>349</v>
      </c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7"/>
      <c r="BB119" s="50"/>
      <c r="BC119" s="50"/>
      <c r="BD119" s="50"/>
      <c r="BE119" s="50"/>
      <c r="BF119" s="50"/>
      <c r="BG119" s="50"/>
      <c r="BH119" s="32"/>
      <c r="BI119" s="33">
        <f>BH120</f>
        <v>19500</v>
      </c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128">
        <f>BU120</f>
        <v>0</v>
      </c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30"/>
      <c r="CI119" s="128">
        <f>BI119-BU119</f>
        <v>19500</v>
      </c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31"/>
    </row>
    <row r="120" spans="1:98" ht="38.25" customHeight="1">
      <c r="A120" s="230" t="s">
        <v>469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231" t="s">
        <v>11</v>
      </c>
      <c r="AK120" s="126"/>
      <c r="AL120" s="127"/>
      <c r="AM120" s="15"/>
      <c r="AN120" s="15"/>
      <c r="AO120" s="15"/>
      <c r="AP120" s="125" t="s">
        <v>503</v>
      </c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7"/>
      <c r="BB120" s="50"/>
      <c r="BC120" s="50"/>
      <c r="BD120" s="50"/>
      <c r="BE120" s="50"/>
      <c r="BF120" s="50"/>
      <c r="BG120" s="50"/>
      <c r="BH120" s="128">
        <f>BH121</f>
        <v>19500</v>
      </c>
      <c r="BI120" s="130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128">
        <f>BU121</f>
        <v>0</v>
      </c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30"/>
      <c r="CI120" s="128">
        <f>BH120-BU120</f>
        <v>19500</v>
      </c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31"/>
    </row>
    <row r="121" spans="1:98" ht="38.25" customHeight="1">
      <c r="A121" s="230" t="s">
        <v>455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231" t="s">
        <v>11</v>
      </c>
      <c r="AK121" s="126"/>
      <c r="AL121" s="127"/>
      <c r="AM121" s="15"/>
      <c r="AN121" s="15"/>
      <c r="AO121" s="15"/>
      <c r="AP121" s="125" t="s">
        <v>502</v>
      </c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7"/>
      <c r="BB121" s="50"/>
      <c r="BC121" s="50"/>
      <c r="BD121" s="50"/>
      <c r="BE121" s="50"/>
      <c r="BF121" s="50"/>
      <c r="BG121" s="50"/>
      <c r="BH121" s="128">
        <f>BH122</f>
        <v>19500</v>
      </c>
      <c r="BI121" s="130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128">
        <f>BU122</f>
        <v>0</v>
      </c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30"/>
      <c r="CI121" s="128">
        <f>BH121-BU121</f>
        <v>19500</v>
      </c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31"/>
    </row>
    <row r="122" spans="1:98" ht="38.25" customHeight="1">
      <c r="A122" s="230" t="s">
        <v>192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231" t="s">
        <v>11</v>
      </c>
      <c r="AK122" s="126"/>
      <c r="AL122" s="127"/>
      <c r="AM122" s="15"/>
      <c r="AN122" s="15"/>
      <c r="AO122" s="15"/>
      <c r="AP122" s="125" t="s">
        <v>348</v>
      </c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7"/>
      <c r="BB122" s="50"/>
      <c r="BC122" s="50"/>
      <c r="BD122" s="50"/>
      <c r="BE122" s="50"/>
      <c r="BF122" s="50"/>
      <c r="BG122" s="50"/>
      <c r="BH122" s="128">
        <v>19500</v>
      </c>
      <c r="BI122" s="130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128">
        <v>0</v>
      </c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30"/>
      <c r="CI122" s="128">
        <f>BH122-BU122</f>
        <v>19500</v>
      </c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31"/>
    </row>
    <row r="123" spans="1:98" ht="144" customHeight="1">
      <c r="A123" s="51"/>
      <c r="B123" s="48"/>
      <c r="C123" s="48"/>
      <c r="D123" s="48"/>
      <c r="E123" s="133" t="s">
        <v>167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231" t="s">
        <v>11</v>
      </c>
      <c r="AK123" s="126"/>
      <c r="AL123" s="126"/>
      <c r="AM123" s="20"/>
      <c r="AN123" s="20"/>
      <c r="AO123" s="21"/>
      <c r="AP123" s="125" t="s">
        <v>350</v>
      </c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7"/>
      <c r="BB123" s="50"/>
      <c r="BC123" s="50"/>
      <c r="BD123" s="50"/>
      <c r="BE123" s="50"/>
      <c r="BF123" s="50"/>
      <c r="BG123" s="50"/>
      <c r="BH123" s="32"/>
      <c r="BI123" s="33">
        <f>BH124</f>
        <v>241200</v>
      </c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128">
        <f>BU124</f>
        <v>40200</v>
      </c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30"/>
      <c r="CI123" s="128">
        <f>BI123-BU123</f>
        <v>201000</v>
      </c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31"/>
    </row>
    <row r="124" spans="1:98" ht="20.25" customHeight="1">
      <c r="A124" s="230" t="s">
        <v>478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231" t="s">
        <v>11</v>
      </c>
      <c r="AK124" s="126"/>
      <c r="AL124" s="127"/>
      <c r="AM124" s="15"/>
      <c r="AN124" s="15"/>
      <c r="AO124" s="15"/>
      <c r="AP124" s="125" t="s">
        <v>504</v>
      </c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7"/>
      <c r="BB124" s="50"/>
      <c r="BC124" s="50"/>
      <c r="BD124" s="50"/>
      <c r="BE124" s="50"/>
      <c r="BF124" s="50"/>
      <c r="BG124" s="50"/>
      <c r="BH124" s="128">
        <f>BH125</f>
        <v>241200</v>
      </c>
      <c r="BI124" s="130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128">
        <f>BU125</f>
        <v>40200</v>
      </c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30"/>
      <c r="CI124" s="128">
        <f>BH124-BU124</f>
        <v>201000</v>
      </c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31"/>
    </row>
    <row r="125" spans="1:98" ht="20.25" customHeight="1">
      <c r="A125" s="230" t="s">
        <v>63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231" t="s">
        <v>11</v>
      </c>
      <c r="AK125" s="126"/>
      <c r="AL125" s="127"/>
      <c r="AM125" s="15"/>
      <c r="AN125" s="15"/>
      <c r="AO125" s="15"/>
      <c r="AP125" s="125" t="s">
        <v>351</v>
      </c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7"/>
      <c r="BB125" s="50"/>
      <c r="BC125" s="50"/>
      <c r="BD125" s="50"/>
      <c r="BE125" s="50"/>
      <c r="BF125" s="50"/>
      <c r="BG125" s="50"/>
      <c r="BH125" s="128">
        <v>241200</v>
      </c>
      <c r="BI125" s="130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128">
        <v>40200</v>
      </c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30"/>
      <c r="CI125" s="128">
        <f>BH125-BU125</f>
        <v>201000</v>
      </c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31"/>
    </row>
    <row r="126" spans="1:98" ht="72" customHeight="1">
      <c r="A126" s="51"/>
      <c r="B126" s="48"/>
      <c r="C126" s="48"/>
      <c r="D126" s="48"/>
      <c r="E126" s="133" t="s">
        <v>352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231" t="s">
        <v>11</v>
      </c>
      <c r="AK126" s="126"/>
      <c r="AL126" s="126"/>
      <c r="AM126" s="20"/>
      <c r="AN126" s="20"/>
      <c r="AO126" s="21"/>
      <c r="AP126" s="125" t="s">
        <v>354</v>
      </c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7"/>
      <c r="BB126" s="50"/>
      <c r="BC126" s="50"/>
      <c r="BD126" s="50"/>
      <c r="BE126" s="50"/>
      <c r="BF126" s="50"/>
      <c r="BG126" s="50"/>
      <c r="BH126" s="32"/>
      <c r="BI126" s="33">
        <f>BI127</f>
        <v>1000</v>
      </c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128">
        <f>BU127</f>
        <v>0</v>
      </c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30"/>
      <c r="CI126" s="128">
        <f>BI126-BU126</f>
        <v>1000</v>
      </c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31"/>
    </row>
    <row r="127" spans="1:98" ht="96.75" customHeight="1">
      <c r="A127" s="51"/>
      <c r="B127" s="48"/>
      <c r="C127" s="48"/>
      <c r="D127" s="48"/>
      <c r="E127" s="133" t="s">
        <v>353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231" t="s">
        <v>11</v>
      </c>
      <c r="AK127" s="126"/>
      <c r="AL127" s="126"/>
      <c r="AM127" s="20"/>
      <c r="AN127" s="20"/>
      <c r="AO127" s="21"/>
      <c r="AP127" s="125" t="s">
        <v>355</v>
      </c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7"/>
      <c r="BB127" s="50"/>
      <c r="BC127" s="50"/>
      <c r="BD127" s="50"/>
      <c r="BE127" s="50"/>
      <c r="BF127" s="50"/>
      <c r="BG127" s="50"/>
      <c r="BH127" s="32"/>
      <c r="BI127" s="33">
        <f>BH128</f>
        <v>1000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128">
        <f>BU128</f>
        <v>0</v>
      </c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30"/>
      <c r="CI127" s="128">
        <f>BI127-BU127</f>
        <v>1000</v>
      </c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31"/>
    </row>
    <row r="128" spans="1:98" ht="35.25" customHeight="1">
      <c r="A128" s="230" t="s">
        <v>469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231" t="s">
        <v>11</v>
      </c>
      <c r="AK128" s="126"/>
      <c r="AL128" s="127"/>
      <c r="AM128" s="15"/>
      <c r="AN128" s="15"/>
      <c r="AO128" s="15"/>
      <c r="AP128" s="125" t="s">
        <v>506</v>
      </c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7"/>
      <c r="BB128" s="50"/>
      <c r="BC128" s="50"/>
      <c r="BD128" s="50"/>
      <c r="BE128" s="50"/>
      <c r="BF128" s="50"/>
      <c r="BG128" s="50"/>
      <c r="BH128" s="128">
        <f>BH129</f>
        <v>1000</v>
      </c>
      <c r="BI128" s="130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128">
        <f>BU129</f>
        <v>0</v>
      </c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30"/>
      <c r="CI128" s="128">
        <f>BH128-BU128</f>
        <v>1000</v>
      </c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31"/>
    </row>
    <row r="129" spans="1:98" ht="35.25" customHeight="1">
      <c r="A129" s="230" t="s">
        <v>455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231" t="s">
        <v>11</v>
      </c>
      <c r="AK129" s="126"/>
      <c r="AL129" s="127"/>
      <c r="AM129" s="15"/>
      <c r="AN129" s="15"/>
      <c r="AO129" s="15"/>
      <c r="AP129" s="125" t="s">
        <v>505</v>
      </c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7"/>
      <c r="BB129" s="50"/>
      <c r="BC129" s="50"/>
      <c r="BD129" s="50"/>
      <c r="BE129" s="50"/>
      <c r="BF129" s="50"/>
      <c r="BG129" s="50"/>
      <c r="BH129" s="128">
        <f>BH130</f>
        <v>1000</v>
      </c>
      <c r="BI129" s="130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128">
        <f>BU130</f>
        <v>0</v>
      </c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30"/>
      <c r="CI129" s="128">
        <f>BH129-BU129</f>
        <v>1000</v>
      </c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31"/>
    </row>
    <row r="130" spans="1:98" ht="35.25" customHeight="1">
      <c r="A130" s="230" t="s">
        <v>192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231" t="s">
        <v>11</v>
      </c>
      <c r="AK130" s="126"/>
      <c r="AL130" s="127"/>
      <c r="AM130" s="15"/>
      <c r="AN130" s="15"/>
      <c r="AO130" s="15"/>
      <c r="AP130" s="125" t="s">
        <v>356</v>
      </c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7"/>
      <c r="BB130" s="50"/>
      <c r="BC130" s="50"/>
      <c r="BD130" s="50"/>
      <c r="BE130" s="50"/>
      <c r="BF130" s="50"/>
      <c r="BG130" s="50"/>
      <c r="BH130" s="128">
        <v>1000</v>
      </c>
      <c r="BI130" s="130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128">
        <v>0</v>
      </c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30"/>
      <c r="CI130" s="128">
        <f>BH130-BU130</f>
        <v>1000</v>
      </c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31"/>
    </row>
    <row r="131" spans="1:98" s="40" customFormat="1" ht="17.25" customHeight="1">
      <c r="A131" s="238" t="s">
        <v>186</v>
      </c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40" t="s">
        <v>11</v>
      </c>
      <c r="AK131" s="241"/>
      <c r="AL131" s="241"/>
      <c r="AM131" s="241"/>
      <c r="AN131" s="241"/>
      <c r="AO131" s="242"/>
      <c r="AP131" s="250" t="s">
        <v>357</v>
      </c>
      <c r="AQ131" s="241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2"/>
      <c r="BB131" s="55"/>
      <c r="BC131" s="55"/>
      <c r="BD131" s="55"/>
      <c r="BE131" s="55"/>
      <c r="BF131" s="55"/>
      <c r="BG131" s="55"/>
      <c r="BH131" s="243">
        <f>BH132</f>
        <v>2016100</v>
      </c>
      <c r="BI131" s="245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243">
        <f>BU132</f>
        <v>447102.42000000004</v>
      </c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4"/>
      <c r="CF131" s="244"/>
      <c r="CG131" s="244"/>
      <c r="CH131" s="245"/>
      <c r="CI131" s="243">
        <f aca="true" t="shared" si="11" ref="CI131:CI152">BH131-BU131</f>
        <v>1568997.58</v>
      </c>
      <c r="CJ131" s="244"/>
      <c r="CK131" s="244"/>
      <c r="CL131" s="244"/>
      <c r="CM131" s="244"/>
      <c r="CN131" s="244"/>
      <c r="CO131" s="244"/>
      <c r="CP131" s="244"/>
      <c r="CQ131" s="244"/>
      <c r="CR131" s="244"/>
      <c r="CS131" s="244"/>
      <c r="CT131" s="246"/>
    </row>
    <row r="132" spans="1:98" s="46" customFormat="1" ht="27.75" customHeight="1">
      <c r="A132" s="251" t="s">
        <v>137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237" t="s">
        <v>11</v>
      </c>
      <c r="AK132" s="135"/>
      <c r="AL132" s="136"/>
      <c r="AM132" s="16"/>
      <c r="AN132" s="16"/>
      <c r="AO132" s="16"/>
      <c r="AP132" s="134" t="s">
        <v>358</v>
      </c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6"/>
      <c r="BB132" s="62"/>
      <c r="BC132" s="62"/>
      <c r="BD132" s="62"/>
      <c r="BE132" s="62"/>
      <c r="BF132" s="62"/>
      <c r="BG132" s="62"/>
      <c r="BH132" s="138">
        <f>BH133</f>
        <v>2016100</v>
      </c>
      <c r="BI132" s="140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138">
        <f>BU133</f>
        <v>447102.42000000004</v>
      </c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40"/>
      <c r="CI132" s="138">
        <f t="shared" si="11"/>
        <v>1568997.58</v>
      </c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41"/>
    </row>
    <row r="133" spans="1:98" ht="29.25" customHeight="1">
      <c r="A133" s="230" t="s">
        <v>249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231" t="s">
        <v>11</v>
      </c>
      <c r="AK133" s="126"/>
      <c r="AL133" s="127"/>
      <c r="AM133" s="15"/>
      <c r="AN133" s="15"/>
      <c r="AO133" s="15"/>
      <c r="AP133" s="125" t="s">
        <v>359</v>
      </c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7"/>
      <c r="BB133" s="50"/>
      <c r="BC133" s="50"/>
      <c r="BD133" s="50"/>
      <c r="BE133" s="50"/>
      <c r="BF133" s="50"/>
      <c r="BG133" s="50"/>
      <c r="BH133" s="128">
        <f>BH134+BI153</f>
        <v>2016100</v>
      </c>
      <c r="BI133" s="130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128">
        <f>BU134+BU153</f>
        <v>447102.42000000004</v>
      </c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30"/>
      <c r="CI133" s="128">
        <f>BH133-BU133</f>
        <v>1568997.58</v>
      </c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31"/>
    </row>
    <row r="134" spans="1:98" ht="53.25" customHeight="1">
      <c r="A134" s="230" t="s">
        <v>169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231" t="s">
        <v>11</v>
      </c>
      <c r="AK134" s="126"/>
      <c r="AL134" s="127"/>
      <c r="AM134" s="15"/>
      <c r="AN134" s="15"/>
      <c r="AO134" s="15"/>
      <c r="AP134" s="125" t="s">
        <v>360</v>
      </c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7"/>
      <c r="BB134" s="50"/>
      <c r="BC134" s="50"/>
      <c r="BD134" s="50"/>
      <c r="BE134" s="50"/>
      <c r="BF134" s="50"/>
      <c r="BG134" s="50"/>
      <c r="BH134" s="128">
        <f>BH135+BH139+BH141+BH145+BH149</f>
        <v>1816100</v>
      </c>
      <c r="BI134" s="130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128">
        <f>BU135+BU139+BU141+BU145+BU149</f>
        <v>447102.42000000004</v>
      </c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30"/>
      <c r="CI134" s="128">
        <f t="shared" si="11"/>
        <v>1368997.58</v>
      </c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31"/>
    </row>
    <row r="135" spans="1:98" ht="99" customHeight="1">
      <c r="A135" s="230" t="s">
        <v>168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231" t="s">
        <v>11</v>
      </c>
      <c r="AK135" s="126"/>
      <c r="AL135" s="127"/>
      <c r="AM135" s="15"/>
      <c r="AN135" s="15"/>
      <c r="AO135" s="15"/>
      <c r="AP135" s="125" t="s">
        <v>361</v>
      </c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7"/>
      <c r="BB135" s="50"/>
      <c r="BC135" s="50"/>
      <c r="BD135" s="50"/>
      <c r="BE135" s="50"/>
      <c r="BF135" s="50"/>
      <c r="BG135" s="50"/>
      <c r="BH135" s="128">
        <f>BH136</f>
        <v>928600</v>
      </c>
      <c r="BI135" s="130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128">
        <f>BU136</f>
        <v>407803.02</v>
      </c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30"/>
      <c r="CI135" s="128">
        <f t="shared" si="11"/>
        <v>520796.98</v>
      </c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31"/>
    </row>
    <row r="136" spans="1:98" ht="39" customHeight="1">
      <c r="A136" s="230" t="s">
        <v>469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231" t="s">
        <v>11</v>
      </c>
      <c r="AK136" s="126"/>
      <c r="AL136" s="127"/>
      <c r="AM136" s="15"/>
      <c r="AN136" s="15"/>
      <c r="AO136" s="15"/>
      <c r="AP136" s="125" t="s">
        <v>508</v>
      </c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7"/>
      <c r="BB136" s="50"/>
      <c r="BC136" s="50"/>
      <c r="BD136" s="50"/>
      <c r="BE136" s="50"/>
      <c r="BF136" s="50"/>
      <c r="BG136" s="50"/>
      <c r="BH136" s="128">
        <f>BH137</f>
        <v>928600</v>
      </c>
      <c r="BI136" s="130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128">
        <f>BU137</f>
        <v>407803.02</v>
      </c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30"/>
      <c r="CI136" s="128">
        <f>BH136-BU136</f>
        <v>520796.98</v>
      </c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31"/>
    </row>
    <row r="137" spans="1:98" ht="42" customHeight="1">
      <c r="A137" s="230" t="s">
        <v>455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231" t="s">
        <v>11</v>
      </c>
      <c r="AK137" s="126"/>
      <c r="AL137" s="127"/>
      <c r="AM137" s="15"/>
      <c r="AN137" s="15"/>
      <c r="AO137" s="15"/>
      <c r="AP137" s="125" t="s">
        <v>507</v>
      </c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7"/>
      <c r="BB137" s="50"/>
      <c r="BC137" s="50"/>
      <c r="BD137" s="50"/>
      <c r="BE137" s="50"/>
      <c r="BF137" s="50"/>
      <c r="BG137" s="50"/>
      <c r="BH137" s="128">
        <f>BH138</f>
        <v>928600</v>
      </c>
      <c r="BI137" s="130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128">
        <f>BU138</f>
        <v>407803.02</v>
      </c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30"/>
      <c r="CI137" s="128">
        <f>BH137-BU137</f>
        <v>520796.98</v>
      </c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31"/>
    </row>
    <row r="138" spans="1:98" ht="39" customHeight="1">
      <c r="A138" s="230" t="s">
        <v>192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231" t="s">
        <v>11</v>
      </c>
      <c r="AK138" s="126"/>
      <c r="AL138" s="127"/>
      <c r="AM138" s="15"/>
      <c r="AN138" s="15"/>
      <c r="AO138" s="15"/>
      <c r="AP138" s="125" t="s">
        <v>362</v>
      </c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7"/>
      <c r="BB138" s="50"/>
      <c r="BC138" s="50"/>
      <c r="BD138" s="50"/>
      <c r="BE138" s="50"/>
      <c r="BF138" s="50"/>
      <c r="BG138" s="50"/>
      <c r="BH138" s="128">
        <v>928600</v>
      </c>
      <c r="BI138" s="130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128">
        <v>407803.02</v>
      </c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30"/>
      <c r="CI138" s="128">
        <f t="shared" si="11"/>
        <v>520796.98</v>
      </c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31"/>
    </row>
    <row r="139" spans="1:98" ht="88.5" customHeight="1">
      <c r="A139" s="230" t="s">
        <v>170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269" t="s">
        <v>11</v>
      </c>
      <c r="AK139" s="270"/>
      <c r="AL139" s="271"/>
      <c r="AM139" s="49"/>
      <c r="AN139" s="49"/>
      <c r="AO139" s="49"/>
      <c r="AP139" s="125" t="s">
        <v>363</v>
      </c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7"/>
      <c r="BB139" s="50"/>
      <c r="BC139" s="50"/>
      <c r="BD139" s="50"/>
      <c r="BE139" s="50"/>
      <c r="BF139" s="50"/>
      <c r="BG139" s="50"/>
      <c r="BH139" s="128">
        <f>BH140</f>
        <v>612500</v>
      </c>
      <c r="BI139" s="130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128">
        <f>BU140</f>
        <v>39299.4</v>
      </c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30"/>
      <c r="CI139" s="128">
        <f t="shared" si="11"/>
        <v>573200.6</v>
      </c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31"/>
    </row>
    <row r="140" spans="1:98" ht="27" customHeight="1">
      <c r="A140" s="230" t="s">
        <v>135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231" t="s">
        <v>11</v>
      </c>
      <c r="AK140" s="126"/>
      <c r="AL140" s="127"/>
      <c r="AM140" s="15"/>
      <c r="AN140" s="15"/>
      <c r="AO140" s="15"/>
      <c r="AP140" s="125" t="s">
        <v>364</v>
      </c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7"/>
      <c r="BB140" s="50"/>
      <c r="BC140" s="50"/>
      <c r="BD140" s="50"/>
      <c r="BE140" s="50"/>
      <c r="BF140" s="50"/>
      <c r="BG140" s="50"/>
      <c r="BH140" s="128">
        <v>612500</v>
      </c>
      <c r="BI140" s="130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128">
        <v>39299.4</v>
      </c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30"/>
      <c r="CI140" s="128">
        <f t="shared" si="11"/>
        <v>573200.6</v>
      </c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31"/>
    </row>
    <row r="141" spans="1:98" ht="132" customHeight="1">
      <c r="A141" s="230" t="s">
        <v>365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269" t="s">
        <v>11</v>
      </c>
      <c r="AK141" s="270"/>
      <c r="AL141" s="271"/>
      <c r="AM141" s="49"/>
      <c r="AN141" s="49"/>
      <c r="AO141" s="49"/>
      <c r="AP141" s="125" t="s">
        <v>366</v>
      </c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7"/>
      <c r="BB141" s="50"/>
      <c r="BC141" s="50"/>
      <c r="BD141" s="50"/>
      <c r="BE141" s="50"/>
      <c r="BF141" s="50"/>
      <c r="BG141" s="50"/>
      <c r="BH141" s="128">
        <f>BH142</f>
        <v>254500</v>
      </c>
      <c r="BI141" s="130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128">
        <f>BU142</f>
        <v>0</v>
      </c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30"/>
      <c r="CI141" s="128">
        <f>BH141-BU141</f>
        <v>254500</v>
      </c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31"/>
    </row>
    <row r="142" spans="1:98" ht="37.5" customHeight="1">
      <c r="A142" s="230" t="s">
        <v>469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231" t="s">
        <v>11</v>
      </c>
      <c r="AK142" s="126"/>
      <c r="AL142" s="127"/>
      <c r="AM142" s="15"/>
      <c r="AN142" s="15"/>
      <c r="AO142" s="15"/>
      <c r="AP142" s="125" t="s">
        <v>510</v>
      </c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7"/>
      <c r="BB142" s="50"/>
      <c r="BC142" s="50"/>
      <c r="BD142" s="50"/>
      <c r="BE142" s="50"/>
      <c r="BF142" s="50"/>
      <c r="BG142" s="50"/>
      <c r="BH142" s="128">
        <f>BH143</f>
        <v>254500</v>
      </c>
      <c r="BI142" s="130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128">
        <f>BU143</f>
        <v>0</v>
      </c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30"/>
      <c r="CI142" s="128">
        <f>BH142-BU142</f>
        <v>254500</v>
      </c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31"/>
    </row>
    <row r="143" spans="1:98" ht="35.25" customHeight="1">
      <c r="A143" s="230" t="s">
        <v>455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231" t="s">
        <v>11</v>
      </c>
      <c r="AK143" s="126"/>
      <c r="AL143" s="127"/>
      <c r="AM143" s="15"/>
      <c r="AN143" s="15"/>
      <c r="AO143" s="15"/>
      <c r="AP143" s="125" t="s">
        <v>509</v>
      </c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7"/>
      <c r="BB143" s="50"/>
      <c r="BC143" s="50"/>
      <c r="BD143" s="50"/>
      <c r="BE143" s="50"/>
      <c r="BF143" s="50"/>
      <c r="BG143" s="50"/>
      <c r="BH143" s="128">
        <f>BH144</f>
        <v>254500</v>
      </c>
      <c r="BI143" s="130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128">
        <f>BU144</f>
        <v>0</v>
      </c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30"/>
      <c r="CI143" s="128">
        <f>BH143-BU143</f>
        <v>254500</v>
      </c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31"/>
    </row>
    <row r="144" spans="1:98" ht="30.75" customHeight="1">
      <c r="A144" s="230" t="s">
        <v>135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231" t="s">
        <v>11</v>
      </c>
      <c r="AK144" s="126"/>
      <c r="AL144" s="127"/>
      <c r="AM144" s="15"/>
      <c r="AN144" s="15"/>
      <c r="AO144" s="15"/>
      <c r="AP144" s="125" t="s">
        <v>367</v>
      </c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7"/>
      <c r="BB144" s="50"/>
      <c r="BC144" s="50"/>
      <c r="BD144" s="50"/>
      <c r="BE144" s="50"/>
      <c r="BF144" s="50"/>
      <c r="BG144" s="50"/>
      <c r="BH144" s="128">
        <v>254500</v>
      </c>
      <c r="BI144" s="130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128">
        <v>0</v>
      </c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30"/>
      <c r="CI144" s="128">
        <f>BH144-BU144</f>
        <v>254500</v>
      </c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31"/>
    </row>
    <row r="145" spans="1:98" ht="77.25" customHeight="1">
      <c r="A145" s="230" t="s">
        <v>235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232"/>
      <c r="AJ145" s="247" t="s">
        <v>11</v>
      </c>
      <c r="AK145" s="248"/>
      <c r="AL145" s="248"/>
      <c r="AM145" s="248"/>
      <c r="AN145" s="248"/>
      <c r="AO145" s="249"/>
      <c r="AP145" s="125" t="s">
        <v>368</v>
      </c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7"/>
      <c r="BB145" s="104"/>
      <c r="BC145" s="104"/>
      <c r="BD145" s="104"/>
      <c r="BE145" s="104"/>
      <c r="BF145" s="104"/>
      <c r="BG145" s="104"/>
      <c r="BH145" s="128">
        <f>BH146</f>
        <v>5100</v>
      </c>
      <c r="BI145" s="130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274">
        <f>BU146</f>
        <v>0</v>
      </c>
      <c r="BV145" s="275"/>
      <c r="BW145" s="275"/>
      <c r="BX145" s="275"/>
      <c r="BY145" s="275"/>
      <c r="BZ145" s="275"/>
      <c r="CA145" s="275"/>
      <c r="CB145" s="275"/>
      <c r="CC145" s="275"/>
      <c r="CD145" s="275"/>
      <c r="CE145" s="275"/>
      <c r="CF145" s="275"/>
      <c r="CG145" s="275"/>
      <c r="CH145" s="276"/>
      <c r="CI145" s="128">
        <f t="shared" si="11"/>
        <v>5100</v>
      </c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31"/>
    </row>
    <row r="146" spans="1:98" ht="26.25" customHeight="1">
      <c r="A146" s="230" t="s">
        <v>463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232"/>
      <c r="AJ146" s="125" t="s">
        <v>11</v>
      </c>
      <c r="AK146" s="126"/>
      <c r="AL146" s="127"/>
      <c r="AM146" s="15"/>
      <c r="AN146" s="15"/>
      <c r="AO146" s="15"/>
      <c r="AP146" s="125" t="s">
        <v>512</v>
      </c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7"/>
      <c r="BB146" s="50"/>
      <c r="BC146" s="50"/>
      <c r="BD146" s="50"/>
      <c r="BE146" s="50"/>
      <c r="BF146" s="50"/>
      <c r="BG146" s="50"/>
      <c r="BH146" s="128">
        <f>BH147</f>
        <v>5100</v>
      </c>
      <c r="BI146" s="130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128">
        <f>BU147</f>
        <v>0</v>
      </c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30"/>
      <c r="CI146" s="128">
        <f>BH146-BU146</f>
        <v>5100</v>
      </c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31"/>
    </row>
    <row r="147" spans="1:98" ht="26.25" customHeight="1">
      <c r="A147" s="230" t="s">
        <v>491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232"/>
      <c r="AJ147" s="125" t="s">
        <v>11</v>
      </c>
      <c r="AK147" s="126"/>
      <c r="AL147" s="127"/>
      <c r="AM147" s="15"/>
      <c r="AN147" s="15"/>
      <c r="AO147" s="15"/>
      <c r="AP147" s="125" t="s">
        <v>511</v>
      </c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7"/>
      <c r="BB147" s="50"/>
      <c r="BC147" s="50"/>
      <c r="BD147" s="50"/>
      <c r="BE147" s="50"/>
      <c r="BF147" s="50"/>
      <c r="BG147" s="50"/>
      <c r="BH147" s="128">
        <f>BH148</f>
        <v>5100</v>
      </c>
      <c r="BI147" s="130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128">
        <f>BU148</f>
        <v>0</v>
      </c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30"/>
      <c r="CI147" s="128">
        <f>BH147-BU147</f>
        <v>5100</v>
      </c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31"/>
    </row>
    <row r="148" spans="1:98" ht="26.25" customHeight="1">
      <c r="A148" s="230" t="s">
        <v>236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232"/>
      <c r="AJ148" s="125" t="s">
        <v>11</v>
      </c>
      <c r="AK148" s="126"/>
      <c r="AL148" s="127"/>
      <c r="AM148" s="15"/>
      <c r="AN148" s="15"/>
      <c r="AO148" s="15"/>
      <c r="AP148" s="125" t="s">
        <v>369</v>
      </c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7"/>
      <c r="BB148" s="50"/>
      <c r="BC148" s="50"/>
      <c r="BD148" s="50"/>
      <c r="BE148" s="50"/>
      <c r="BF148" s="50"/>
      <c r="BG148" s="50"/>
      <c r="BH148" s="128">
        <v>5100</v>
      </c>
      <c r="BI148" s="130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128">
        <v>0</v>
      </c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30"/>
      <c r="CI148" s="128">
        <f t="shared" si="11"/>
        <v>5100</v>
      </c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31"/>
    </row>
    <row r="149" spans="1:98" ht="138.75" customHeight="1">
      <c r="A149" s="230" t="s">
        <v>370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269" t="s">
        <v>11</v>
      </c>
      <c r="AK149" s="270"/>
      <c r="AL149" s="271"/>
      <c r="AM149" s="49"/>
      <c r="AN149" s="49"/>
      <c r="AO149" s="49"/>
      <c r="AP149" s="125" t="s">
        <v>371</v>
      </c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7"/>
      <c r="BB149" s="50"/>
      <c r="BC149" s="50"/>
      <c r="BD149" s="50"/>
      <c r="BE149" s="50"/>
      <c r="BF149" s="50"/>
      <c r="BG149" s="50"/>
      <c r="BH149" s="128">
        <f>BH150</f>
        <v>15400</v>
      </c>
      <c r="BI149" s="130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128">
        <f>BU150</f>
        <v>0</v>
      </c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30"/>
      <c r="CI149" s="128">
        <f t="shared" si="11"/>
        <v>15400</v>
      </c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31"/>
    </row>
    <row r="150" spans="1:98" ht="35.25" customHeight="1">
      <c r="A150" s="230" t="s">
        <v>469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231" t="s">
        <v>11</v>
      </c>
      <c r="AK150" s="126"/>
      <c r="AL150" s="127"/>
      <c r="AM150" s="15"/>
      <c r="AN150" s="15"/>
      <c r="AO150" s="15"/>
      <c r="AP150" s="125" t="s">
        <v>514</v>
      </c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7"/>
      <c r="BB150" s="50"/>
      <c r="BC150" s="50"/>
      <c r="BD150" s="50"/>
      <c r="BE150" s="50"/>
      <c r="BF150" s="50"/>
      <c r="BG150" s="50"/>
      <c r="BH150" s="128">
        <f>BH151</f>
        <v>15400</v>
      </c>
      <c r="BI150" s="130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128">
        <f>BU151</f>
        <v>0</v>
      </c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30"/>
      <c r="CI150" s="128">
        <f>BH150-BU150</f>
        <v>15400</v>
      </c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31"/>
    </row>
    <row r="151" spans="1:98" ht="40.5" customHeight="1">
      <c r="A151" s="230" t="s">
        <v>455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231" t="s">
        <v>11</v>
      </c>
      <c r="AK151" s="126"/>
      <c r="AL151" s="127"/>
      <c r="AM151" s="15"/>
      <c r="AN151" s="15"/>
      <c r="AO151" s="15"/>
      <c r="AP151" s="125" t="s">
        <v>513</v>
      </c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7"/>
      <c r="BB151" s="50"/>
      <c r="BC151" s="50"/>
      <c r="BD151" s="50"/>
      <c r="BE151" s="50"/>
      <c r="BF151" s="50"/>
      <c r="BG151" s="50"/>
      <c r="BH151" s="128">
        <f>BH152</f>
        <v>15400</v>
      </c>
      <c r="BI151" s="130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128">
        <f>BU152</f>
        <v>0</v>
      </c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30"/>
      <c r="CI151" s="128">
        <f>BH151-BU151</f>
        <v>15400</v>
      </c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31"/>
    </row>
    <row r="152" spans="1:98" ht="27" customHeight="1">
      <c r="A152" s="230" t="s">
        <v>135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231" t="s">
        <v>11</v>
      </c>
      <c r="AK152" s="126"/>
      <c r="AL152" s="127"/>
      <c r="AM152" s="15"/>
      <c r="AN152" s="15"/>
      <c r="AO152" s="15"/>
      <c r="AP152" s="125" t="s">
        <v>372</v>
      </c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7"/>
      <c r="BB152" s="50"/>
      <c r="BC152" s="50"/>
      <c r="BD152" s="50"/>
      <c r="BE152" s="50"/>
      <c r="BF152" s="50"/>
      <c r="BG152" s="50"/>
      <c r="BH152" s="128">
        <v>15400</v>
      </c>
      <c r="BI152" s="130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128">
        <v>0</v>
      </c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30"/>
      <c r="CI152" s="128">
        <f t="shared" si="11"/>
        <v>15400</v>
      </c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31"/>
    </row>
    <row r="153" spans="1:98" ht="56.25" customHeight="1">
      <c r="A153" s="51"/>
      <c r="B153" s="48"/>
      <c r="C153" s="48"/>
      <c r="D153" s="48"/>
      <c r="E153" s="133" t="s">
        <v>172</v>
      </c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231" t="s">
        <v>11</v>
      </c>
      <c r="AK153" s="126"/>
      <c r="AL153" s="126"/>
      <c r="AM153" s="20"/>
      <c r="AN153" s="20"/>
      <c r="AO153" s="21"/>
      <c r="AP153" s="125" t="s">
        <v>373</v>
      </c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7"/>
      <c r="BB153" s="50"/>
      <c r="BC153" s="50"/>
      <c r="BD153" s="50"/>
      <c r="BE153" s="50"/>
      <c r="BF153" s="50"/>
      <c r="BG153" s="50"/>
      <c r="BH153" s="32"/>
      <c r="BI153" s="33">
        <f>BI154</f>
        <v>200000</v>
      </c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128">
        <f>BU154</f>
        <v>0</v>
      </c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30"/>
      <c r="CI153" s="128">
        <f>BI153-BU153</f>
        <v>200000</v>
      </c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31"/>
    </row>
    <row r="154" spans="1:98" ht="87.75" customHeight="1">
      <c r="A154" s="51"/>
      <c r="B154" s="48"/>
      <c r="C154" s="48"/>
      <c r="D154" s="48"/>
      <c r="E154" s="133" t="s">
        <v>171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231" t="s">
        <v>11</v>
      </c>
      <c r="AK154" s="126"/>
      <c r="AL154" s="126"/>
      <c r="AM154" s="20"/>
      <c r="AN154" s="20"/>
      <c r="AO154" s="21"/>
      <c r="AP154" s="125" t="s">
        <v>374</v>
      </c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7"/>
      <c r="BB154" s="50"/>
      <c r="BC154" s="50"/>
      <c r="BD154" s="50"/>
      <c r="BE154" s="50"/>
      <c r="BF154" s="50"/>
      <c r="BG154" s="50"/>
      <c r="BH154" s="32"/>
      <c r="BI154" s="33">
        <f>BH155</f>
        <v>200000</v>
      </c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128">
        <f>BU155</f>
        <v>0</v>
      </c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30"/>
      <c r="CI154" s="128">
        <f>BI154-BU154</f>
        <v>200000</v>
      </c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31"/>
    </row>
    <row r="155" spans="1:98" ht="36" customHeight="1">
      <c r="A155" s="230" t="s">
        <v>469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231" t="s">
        <v>11</v>
      </c>
      <c r="AK155" s="126"/>
      <c r="AL155" s="127"/>
      <c r="AM155" s="15"/>
      <c r="AN155" s="15"/>
      <c r="AO155" s="15"/>
      <c r="AP155" s="125" t="s">
        <v>516</v>
      </c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7"/>
      <c r="BB155" s="50"/>
      <c r="BC155" s="50"/>
      <c r="BD155" s="50"/>
      <c r="BE155" s="50"/>
      <c r="BF155" s="50"/>
      <c r="BG155" s="50"/>
      <c r="BH155" s="128">
        <f>BH156</f>
        <v>200000</v>
      </c>
      <c r="BI155" s="130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128">
        <f>BU156</f>
        <v>0</v>
      </c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30"/>
      <c r="CI155" s="128">
        <f aca="true" t="shared" si="12" ref="CI155:CI167">BH155-BU155</f>
        <v>200000</v>
      </c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31"/>
    </row>
    <row r="156" spans="1:98" ht="36" customHeight="1">
      <c r="A156" s="230" t="s">
        <v>455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231" t="s">
        <v>11</v>
      </c>
      <c r="AK156" s="126"/>
      <c r="AL156" s="127"/>
      <c r="AM156" s="15"/>
      <c r="AN156" s="15"/>
      <c r="AO156" s="15"/>
      <c r="AP156" s="125" t="s">
        <v>515</v>
      </c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7"/>
      <c r="BB156" s="50"/>
      <c r="BC156" s="50"/>
      <c r="BD156" s="50"/>
      <c r="BE156" s="50"/>
      <c r="BF156" s="50"/>
      <c r="BG156" s="50"/>
      <c r="BH156" s="128">
        <f>BH157</f>
        <v>200000</v>
      </c>
      <c r="BI156" s="130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128">
        <f>BU157</f>
        <v>0</v>
      </c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30"/>
      <c r="CI156" s="128">
        <f t="shared" si="12"/>
        <v>200000</v>
      </c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31"/>
    </row>
    <row r="157" spans="1:98" ht="36" customHeight="1">
      <c r="A157" s="230" t="s">
        <v>192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231" t="s">
        <v>11</v>
      </c>
      <c r="AK157" s="126"/>
      <c r="AL157" s="127"/>
      <c r="AM157" s="15"/>
      <c r="AN157" s="15"/>
      <c r="AO157" s="15"/>
      <c r="AP157" s="125" t="s">
        <v>375</v>
      </c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7"/>
      <c r="BB157" s="50"/>
      <c r="BC157" s="50"/>
      <c r="BD157" s="50"/>
      <c r="BE157" s="50"/>
      <c r="BF157" s="50"/>
      <c r="BG157" s="50"/>
      <c r="BH157" s="128">
        <v>200000</v>
      </c>
      <c r="BI157" s="130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128">
        <v>0</v>
      </c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30"/>
      <c r="CI157" s="128">
        <f t="shared" si="12"/>
        <v>200000</v>
      </c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31"/>
    </row>
    <row r="158" spans="1:98" s="41" customFormat="1" ht="30" customHeight="1">
      <c r="A158" s="238" t="s">
        <v>185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40" t="s">
        <v>11</v>
      </c>
      <c r="AK158" s="241"/>
      <c r="AL158" s="242"/>
      <c r="AM158" s="54"/>
      <c r="AN158" s="54"/>
      <c r="AO158" s="54"/>
      <c r="AP158" s="250" t="s">
        <v>376</v>
      </c>
      <c r="AQ158" s="241"/>
      <c r="AR158" s="241"/>
      <c r="AS158" s="241"/>
      <c r="AT158" s="241"/>
      <c r="AU158" s="241"/>
      <c r="AV158" s="241"/>
      <c r="AW158" s="241"/>
      <c r="AX158" s="241"/>
      <c r="AY158" s="241"/>
      <c r="AZ158" s="241"/>
      <c r="BA158" s="242"/>
      <c r="BB158" s="55"/>
      <c r="BC158" s="55"/>
      <c r="BD158" s="55"/>
      <c r="BE158" s="55"/>
      <c r="BF158" s="55"/>
      <c r="BG158" s="55"/>
      <c r="BH158" s="243">
        <f>BH166+BH180+BH159</f>
        <v>248100</v>
      </c>
      <c r="BI158" s="245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243">
        <f>BU166+BU180+BU159</f>
        <v>10970.18</v>
      </c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4"/>
      <c r="CH158" s="245"/>
      <c r="CI158" s="243">
        <f t="shared" si="12"/>
        <v>237129.82</v>
      </c>
      <c r="CJ158" s="244"/>
      <c r="CK158" s="244"/>
      <c r="CL158" s="244"/>
      <c r="CM158" s="244"/>
      <c r="CN158" s="244"/>
      <c r="CO158" s="244"/>
      <c r="CP158" s="244"/>
      <c r="CQ158" s="244"/>
      <c r="CR158" s="244"/>
      <c r="CS158" s="244"/>
      <c r="CT158" s="246"/>
    </row>
    <row r="159" spans="1:98" s="118" customFormat="1" ht="18" customHeight="1">
      <c r="A159" s="277" t="s">
        <v>240</v>
      </c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80" t="s">
        <v>11</v>
      </c>
      <c r="AK159" s="281"/>
      <c r="AL159" s="282"/>
      <c r="AM159" s="69"/>
      <c r="AN159" s="69"/>
      <c r="AO159" s="69"/>
      <c r="AP159" s="134" t="s">
        <v>377</v>
      </c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6"/>
      <c r="BB159" s="62"/>
      <c r="BC159" s="62"/>
      <c r="BD159" s="62"/>
      <c r="BE159" s="62"/>
      <c r="BF159" s="62"/>
      <c r="BG159" s="62"/>
      <c r="BH159" s="138">
        <f aca="true" t="shared" si="13" ref="BH159:BH164">BH160</f>
        <v>2300</v>
      </c>
      <c r="BI159" s="140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138">
        <f aca="true" t="shared" si="14" ref="BU159:BU164">BU160</f>
        <v>512.64</v>
      </c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40"/>
      <c r="CI159" s="138">
        <f t="shared" si="12"/>
        <v>1787.3600000000001</v>
      </c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41"/>
    </row>
    <row r="160" spans="1:98" ht="31.5" customHeight="1">
      <c r="A160" s="230" t="s">
        <v>241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231" t="s">
        <v>11</v>
      </c>
      <c r="AK160" s="126"/>
      <c r="AL160" s="127"/>
      <c r="AM160" s="15"/>
      <c r="AN160" s="15"/>
      <c r="AO160" s="15"/>
      <c r="AP160" s="125" t="s">
        <v>378</v>
      </c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7"/>
      <c r="BB160" s="50"/>
      <c r="BC160" s="50"/>
      <c r="BD160" s="50"/>
      <c r="BE160" s="50"/>
      <c r="BF160" s="50"/>
      <c r="BG160" s="50"/>
      <c r="BH160" s="128">
        <f t="shared" si="13"/>
        <v>2300</v>
      </c>
      <c r="BI160" s="130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128">
        <f t="shared" si="14"/>
        <v>512.64</v>
      </c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30"/>
      <c r="CI160" s="128">
        <f t="shared" si="12"/>
        <v>1787.3600000000001</v>
      </c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31"/>
    </row>
    <row r="161" spans="1:98" ht="18.75" customHeight="1">
      <c r="A161" s="230" t="s">
        <v>163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231" t="s">
        <v>11</v>
      </c>
      <c r="AK161" s="126"/>
      <c r="AL161" s="126"/>
      <c r="AM161" s="126"/>
      <c r="AN161" s="126"/>
      <c r="AO161" s="127"/>
      <c r="AP161" s="125" t="s">
        <v>379</v>
      </c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7"/>
      <c r="BB161" s="50"/>
      <c r="BC161" s="50"/>
      <c r="BD161" s="50"/>
      <c r="BE161" s="50"/>
      <c r="BF161" s="50"/>
      <c r="BG161" s="50"/>
      <c r="BH161" s="128">
        <f t="shared" si="13"/>
        <v>2300</v>
      </c>
      <c r="BI161" s="130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128">
        <f t="shared" si="14"/>
        <v>512.64</v>
      </c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30"/>
      <c r="CI161" s="128">
        <f t="shared" si="12"/>
        <v>1787.3600000000001</v>
      </c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31"/>
    </row>
    <row r="162" spans="1:98" ht="104.25" customHeight="1">
      <c r="A162" s="230" t="s">
        <v>380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231" t="s">
        <v>11</v>
      </c>
      <c r="AK162" s="126"/>
      <c r="AL162" s="127"/>
      <c r="AM162" s="15"/>
      <c r="AN162" s="15"/>
      <c r="AO162" s="15"/>
      <c r="AP162" s="125" t="s">
        <v>381</v>
      </c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7"/>
      <c r="BB162" s="50"/>
      <c r="BC162" s="50"/>
      <c r="BD162" s="50"/>
      <c r="BE162" s="50"/>
      <c r="BF162" s="50"/>
      <c r="BG162" s="50"/>
      <c r="BH162" s="128">
        <f t="shared" si="13"/>
        <v>2300</v>
      </c>
      <c r="BI162" s="130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128">
        <f t="shared" si="14"/>
        <v>512.64</v>
      </c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30"/>
      <c r="CI162" s="128">
        <f t="shared" si="12"/>
        <v>1787.3600000000001</v>
      </c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31"/>
    </row>
    <row r="163" spans="1:98" ht="43.5" customHeight="1">
      <c r="A163" s="230" t="s">
        <v>469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231" t="s">
        <v>11</v>
      </c>
      <c r="AK163" s="126"/>
      <c r="AL163" s="127"/>
      <c r="AM163" s="15"/>
      <c r="AN163" s="15"/>
      <c r="AO163" s="15"/>
      <c r="AP163" s="125" t="s">
        <v>518</v>
      </c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7"/>
      <c r="BB163" s="50"/>
      <c r="BC163" s="50"/>
      <c r="BD163" s="50"/>
      <c r="BE163" s="50"/>
      <c r="BF163" s="50"/>
      <c r="BG163" s="50"/>
      <c r="BH163" s="128">
        <f t="shared" si="13"/>
        <v>2300</v>
      </c>
      <c r="BI163" s="130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128">
        <f t="shared" si="14"/>
        <v>512.64</v>
      </c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30"/>
      <c r="CI163" s="128">
        <f t="shared" si="12"/>
        <v>1787.3600000000001</v>
      </c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31"/>
    </row>
    <row r="164" spans="1:98" ht="43.5" customHeight="1">
      <c r="A164" s="230" t="s">
        <v>455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231" t="s">
        <v>11</v>
      </c>
      <c r="AK164" s="126"/>
      <c r="AL164" s="127"/>
      <c r="AM164" s="15"/>
      <c r="AN164" s="15"/>
      <c r="AO164" s="15"/>
      <c r="AP164" s="125" t="s">
        <v>517</v>
      </c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7"/>
      <c r="BB164" s="50"/>
      <c r="BC164" s="50"/>
      <c r="BD164" s="50"/>
      <c r="BE164" s="50"/>
      <c r="BF164" s="50"/>
      <c r="BG164" s="50"/>
      <c r="BH164" s="128">
        <f t="shared" si="13"/>
        <v>2300</v>
      </c>
      <c r="BI164" s="130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128">
        <f t="shared" si="14"/>
        <v>512.64</v>
      </c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30"/>
      <c r="CI164" s="128">
        <f t="shared" si="12"/>
        <v>1787.3600000000001</v>
      </c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31"/>
    </row>
    <row r="165" spans="1:98" ht="43.5" customHeight="1">
      <c r="A165" s="233" t="s">
        <v>242</v>
      </c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1" t="s">
        <v>11</v>
      </c>
      <c r="AK165" s="126"/>
      <c r="AL165" s="127"/>
      <c r="AM165" s="15"/>
      <c r="AN165" s="15"/>
      <c r="AO165" s="15"/>
      <c r="AP165" s="125" t="s">
        <v>382</v>
      </c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7"/>
      <c r="BB165" s="50"/>
      <c r="BC165" s="50"/>
      <c r="BD165" s="50"/>
      <c r="BE165" s="50"/>
      <c r="BF165" s="50"/>
      <c r="BG165" s="50"/>
      <c r="BH165" s="128">
        <v>2300</v>
      </c>
      <c r="BI165" s="130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128">
        <v>512.64</v>
      </c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30"/>
      <c r="CI165" s="128">
        <f t="shared" si="12"/>
        <v>1787.3600000000001</v>
      </c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31"/>
    </row>
    <row r="166" spans="1:98" s="118" customFormat="1" ht="18" customHeight="1">
      <c r="A166" s="277" t="s">
        <v>79</v>
      </c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80" t="s">
        <v>11</v>
      </c>
      <c r="AK166" s="281"/>
      <c r="AL166" s="282"/>
      <c r="AM166" s="69"/>
      <c r="AN166" s="69"/>
      <c r="AO166" s="69"/>
      <c r="AP166" s="134" t="s">
        <v>383</v>
      </c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6"/>
      <c r="BB166" s="62"/>
      <c r="BC166" s="62"/>
      <c r="BD166" s="62"/>
      <c r="BE166" s="62"/>
      <c r="BF166" s="62"/>
      <c r="BG166" s="62"/>
      <c r="BH166" s="138">
        <f>BH167</f>
        <v>135800</v>
      </c>
      <c r="BI166" s="140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138">
        <f>BU167</f>
        <v>7190.06</v>
      </c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40"/>
      <c r="CI166" s="138">
        <f t="shared" si="12"/>
        <v>128609.94</v>
      </c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41"/>
    </row>
    <row r="167" spans="1:98" ht="48.75" customHeight="1">
      <c r="A167" s="230" t="s">
        <v>243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231" t="s">
        <v>11</v>
      </c>
      <c r="AK167" s="126"/>
      <c r="AL167" s="127"/>
      <c r="AM167" s="15"/>
      <c r="AN167" s="15"/>
      <c r="AO167" s="15"/>
      <c r="AP167" s="125" t="s">
        <v>384</v>
      </c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7"/>
      <c r="BB167" s="50"/>
      <c r="BC167" s="50"/>
      <c r="BD167" s="50"/>
      <c r="BE167" s="50"/>
      <c r="BF167" s="50"/>
      <c r="BG167" s="50"/>
      <c r="BH167" s="128">
        <f>BH168</f>
        <v>135800</v>
      </c>
      <c r="BI167" s="130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128">
        <f>BU168</f>
        <v>7190.06</v>
      </c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30"/>
      <c r="CI167" s="128">
        <f t="shared" si="12"/>
        <v>128609.94</v>
      </c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31"/>
    </row>
    <row r="168" spans="1:98" ht="78" customHeight="1">
      <c r="A168" s="230" t="s">
        <v>174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231" t="s">
        <v>11</v>
      </c>
      <c r="AK168" s="126"/>
      <c r="AL168" s="127"/>
      <c r="AM168" s="15"/>
      <c r="AN168" s="15"/>
      <c r="AO168" s="15"/>
      <c r="AP168" s="125" t="s">
        <v>385</v>
      </c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7"/>
      <c r="BB168" s="50"/>
      <c r="BC168" s="50"/>
      <c r="BD168" s="50"/>
      <c r="BE168" s="50"/>
      <c r="BF168" s="50"/>
      <c r="BG168" s="50"/>
      <c r="BH168" s="128">
        <f>BH169+BH176</f>
        <v>135800</v>
      </c>
      <c r="BI168" s="130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128">
        <f>BU169+BU176</f>
        <v>7190.06</v>
      </c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30"/>
      <c r="CI168" s="128">
        <f aca="true" t="shared" si="15" ref="CI168:CI220">BH168-BU168</f>
        <v>128609.94</v>
      </c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31"/>
    </row>
    <row r="169" spans="1:98" ht="100.5" customHeight="1">
      <c r="A169" s="230" t="s">
        <v>173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231" t="s">
        <v>11</v>
      </c>
      <c r="AK169" s="126"/>
      <c r="AL169" s="126"/>
      <c r="AM169" s="126"/>
      <c r="AN169" s="126"/>
      <c r="AO169" s="127"/>
      <c r="AP169" s="125" t="s">
        <v>386</v>
      </c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7"/>
      <c r="BB169" s="50"/>
      <c r="BC169" s="50"/>
      <c r="BD169" s="50"/>
      <c r="BE169" s="50"/>
      <c r="BF169" s="50"/>
      <c r="BG169" s="50"/>
      <c r="BH169" s="128">
        <f>BH170+BH173</f>
        <v>124700</v>
      </c>
      <c r="BI169" s="130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128">
        <f>BU170+BU173</f>
        <v>6566.06</v>
      </c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30"/>
      <c r="CI169" s="128">
        <f t="shared" si="15"/>
        <v>118133.94</v>
      </c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31"/>
    </row>
    <row r="170" spans="1:98" ht="36" customHeight="1">
      <c r="A170" s="230" t="s">
        <v>469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231" t="s">
        <v>11</v>
      </c>
      <c r="AK170" s="126"/>
      <c r="AL170" s="127"/>
      <c r="AM170" s="15"/>
      <c r="AN170" s="15"/>
      <c r="AO170" s="15"/>
      <c r="AP170" s="125" t="s">
        <v>520</v>
      </c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7"/>
      <c r="BB170" s="50"/>
      <c r="BC170" s="50"/>
      <c r="BD170" s="50"/>
      <c r="BE170" s="50"/>
      <c r="BF170" s="50"/>
      <c r="BG170" s="50"/>
      <c r="BH170" s="128">
        <f>BH171</f>
        <v>121100</v>
      </c>
      <c r="BI170" s="130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128">
        <f>BU171</f>
        <v>6566.06</v>
      </c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30"/>
      <c r="CI170" s="128">
        <f>BH170-BU170</f>
        <v>114533.94</v>
      </c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31"/>
    </row>
    <row r="171" spans="1:98" ht="36" customHeight="1">
      <c r="A171" s="230" t="s">
        <v>455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231" t="s">
        <v>11</v>
      </c>
      <c r="AK171" s="126"/>
      <c r="AL171" s="127"/>
      <c r="AM171" s="15"/>
      <c r="AN171" s="15"/>
      <c r="AO171" s="15"/>
      <c r="AP171" s="125" t="s">
        <v>519</v>
      </c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7"/>
      <c r="BB171" s="50"/>
      <c r="BC171" s="50"/>
      <c r="BD171" s="50"/>
      <c r="BE171" s="50"/>
      <c r="BF171" s="50"/>
      <c r="BG171" s="50"/>
      <c r="BH171" s="128">
        <f>BH172</f>
        <v>121100</v>
      </c>
      <c r="BI171" s="130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128">
        <f>BU172</f>
        <v>6566.06</v>
      </c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30"/>
      <c r="CI171" s="128">
        <f>BH171-BU171</f>
        <v>114533.94</v>
      </c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31"/>
    </row>
    <row r="172" spans="1:98" ht="36" customHeight="1">
      <c r="A172" s="230" t="s">
        <v>192</v>
      </c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231" t="s">
        <v>11</v>
      </c>
      <c r="AK172" s="126"/>
      <c r="AL172" s="127"/>
      <c r="AM172" s="15"/>
      <c r="AN172" s="15"/>
      <c r="AO172" s="15"/>
      <c r="AP172" s="125" t="s">
        <v>387</v>
      </c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7"/>
      <c r="BB172" s="50"/>
      <c r="BC172" s="50"/>
      <c r="BD172" s="50"/>
      <c r="BE172" s="50"/>
      <c r="BF172" s="50"/>
      <c r="BG172" s="50"/>
      <c r="BH172" s="128">
        <v>121100</v>
      </c>
      <c r="BI172" s="130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128">
        <v>6566.06</v>
      </c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30"/>
      <c r="CI172" s="128">
        <f t="shared" si="15"/>
        <v>114533.94</v>
      </c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31"/>
    </row>
    <row r="173" spans="1:98" ht="20.25" customHeight="1">
      <c r="A173" s="233" t="s">
        <v>463</v>
      </c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1" t="s">
        <v>11</v>
      </c>
      <c r="AK173" s="126"/>
      <c r="AL173" s="126"/>
      <c r="AM173" s="126"/>
      <c r="AN173" s="126"/>
      <c r="AO173" s="127"/>
      <c r="AP173" s="125" t="s">
        <v>522</v>
      </c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7"/>
      <c r="BB173" s="50"/>
      <c r="BC173" s="50"/>
      <c r="BD173" s="50"/>
      <c r="BE173" s="50"/>
      <c r="BF173" s="50"/>
      <c r="BG173" s="50"/>
      <c r="BH173" s="128">
        <f>BH174</f>
        <v>3600</v>
      </c>
      <c r="BI173" s="130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128">
        <f>BU174</f>
        <v>0</v>
      </c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30"/>
      <c r="CI173" s="128">
        <f>BH173-BU173</f>
        <v>3600</v>
      </c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31"/>
    </row>
    <row r="174" spans="1:98" ht="20.25" customHeight="1">
      <c r="A174" s="233" t="s">
        <v>491</v>
      </c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231" t="s">
        <v>11</v>
      </c>
      <c r="AK174" s="126"/>
      <c r="AL174" s="126"/>
      <c r="AM174" s="126"/>
      <c r="AN174" s="126"/>
      <c r="AO174" s="127"/>
      <c r="AP174" s="125" t="s">
        <v>521</v>
      </c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7"/>
      <c r="BB174" s="50"/>
      <c r="BC174" s="50"/>
      <c r="BD174" s="50"/>
      <c r="BE174" s="50"/>
      <c r="BF174" s="50"/>
      <c r="BG174" s="50"/>
      <c r="BH174" s="128">
        <f>BH175</f>
        <v>3600</v>
      </c>
      <c r="BI174" s="130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128">
        <f>BU175</f>
        <v>0</v>
      </c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30"/>
      <c r="CI174" s="128">
        <f>BH174-BU174</f>
        <v>3600</v>
      </c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31"/>
    </row>
    <row r="175" spans="1:98" ht="20.25" customHeight="1">
      <c r="A175" s="233" t="s">
        <v>389</v>
      </c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1" t="s">
        <v>11</v>
      </c>
      <c r="AK175" s="126"/>
      <c r="AL175" s="126"/>
      <c r="AM175" s="126"/>
      <c r="AN175" s="126"/>
      <c r="AO175" s="127"/>
      <c r="AP175" s="125" t="s">
        <v>388</v>
      </c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7"/>
      <c r="BB175" s="50"/>
      <c r="BC175" s="50"/>
      <c r="BD175" s="50"/>
      <c r="BE175" s="50"/>
      <c r="BF175" s="50"/>
      <c r="BG175" s="50"/>
      <c r="BH175" s="128">
        <v>3600</v>
      </c>
      <c r="BI175" s="130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128">
        <v>0</v>
      </c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30"/>
      <c r="CI175" s="128">
        <f t="shared" si="15"/>
        <v>3600</v>
      </c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31"/>
    </row>
    <row r="176" spans="1:98" ht="100.5" customHeight="1">
      <c r="A176" s="230" t="s">
        <v>390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232"/>
      <c r="AJ176" s="247" t="s">
        <v>11</v>
      </c>
      <c r="AK176" s="248"/>
      <c r="AL176" s="248"/>
      <c r="AM176" s="248"/>
      <c r="AN176" s="248"/>
      <c r="AO176" s="249"/>
      <c r="AP176" s="125" t="s">
        <v>391</v>
      </c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7"/>
      <c r="BB176" s="104"/>
      <c r="BC176" s="104"/>
      <c r="BD176" s="104"/>
      <c r="BE176" s="104"/>
      <c r="BF176" s="104"/>
      <c r="BG176" s="104"/>
      <c r="BH176" s="128">
        <f>BH177</f>
        <v>11100</v>
      </c>
      <c r="BI176" s="130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274">
        <f>BU177</f>
        <v>624</v>
      </c>
      <c r="BV176" s="275"/>
      <c r="BW176" s="275"/>
      <c r="BX176" s="275"/>
      <c r="BY176" s="275"/>
      <c r="BZ176" s="275"/>
      <c r="CA176" s="275"/>
      <c r="CB176" s="275"/>
      <c r="CC176" s="275"/>
      <c r="CD176" s="275"/>
      <c r="CE176" s="275"/>
      <c r="CF176" s="275"/>
      <c r="CG176" s="275"/>
      <c r="CH176" s="276"/>
      <c r="CI176" s="128">
        <f t="shared" si="15"/>
        <v>10476</v>
      </c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31"/>
    </row>
    <row r="177" spans="1:98" ht="20.25" customHeight="1">
      <c r="A177" s="233" t="s">
        <v>463</v>
      </c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125" t="s">
        <v>11</v>
      </c>
      <c r="AK177" s="126"/>
      <c r="AL177" s="127"/>
      <c r="AM177" s="15"/>
      <c r="AN177" s="15"/>
      <c r="AO177" s="15"/>
      <c r="AP177" s="125" t="s">
        <v>524</v>
      </c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7"/>
      <c r="BB177" s="50"/>
      <c r="BC177" s="50"/>
      <c r="BD177" s="50"/>
      <c r="BE177" s="50"/>
      <c r="BF177" s="50"/>
      <c r="BG177" s="50"/>
      <c r="BH177" s="128">
        <f>BH178</f>
        <v>11100</v>
      </c>
      <c r="BI177" s="130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128">
        <f>BU178</f>
        <v>624</v>
      </c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30"/>
      <c r="CI177" s="128">
        <f>BH177-BU177</f>
        <v>10476</v>
      </c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31"/>
    </row>
    <row r="178" spans="1:98" ht="21" customHeight="1">
      <c r="A178" s="233" t="s">
        <v>491</v>
      </c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125" t="s">
        <v>11</v>
      </c>
      <c r="AK178" s="126"/>
      <c r="AL178" s="127"/>
      <c r="AM178" s="15"/>
      <c r="AN178" s="15"/>
      <c r="AO178" s="15"/>
      <c r="AP178" s="125" t="s">
        <v>523</v>
      </c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7"/>
      <c r="BB178" s="50"/>
      <c r="BC178" s="50"/>
      <c r="BD178" s="50"/>
      <c r="BE178" s="50"/>
      <c r="BF178" s="50"/>
      <c r="BG178" s="50"/>
      <c r="BH178" s="128">
        <f>BH179</f>
        <v>11100</v>
      </c>
      <c r="BI178" s="130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128">
        <f>BU179</f>
        <v>624</v>
      </c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30"/>
      <c r="CI178" s="128">
        <f>BH178-BU178</f>
        <v>10476</v>
      </c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31"/>
    </row>
    <row r="179" spans="1:98" ht="32.25" customHeight="1">
      <c r="A179" s="230" t="s">
        <v>236</v>
      </c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232"/>
      <c r="AJ179" s="125" t="s">
        <v>11</v>
      </c>
      <c r="AK179" s="126"/>
      <c r="AL179" s="127"/>
      <c r="AM179" s="15"/>
      <c r="AN179" s="15"/>
      <c r="AO179" s="15"/>
      <c r="AP179" s="125" t="s">
        <v>407</v>
      </c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7"/>
      <c r="BB179" s="50"/>
      <c r="BC179" s="50"/>
      <c r="BD179" s="50"/>
      <c r="BE179" s="50"/>
      <c r="BF179" s="50"/>
      <c r="BG179" s="50"/>
      <c r="BH179" s="128">
        <v>11100</v>
      </c>
      <c r="BI179" s="130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128">
        <v>624</v>
      </c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30"/>
      <c r="CI179" s="128">
        <f t="shared" si="15"/>
        <v>10476</v>
      </c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31"/>
    </row>
    <row r="180" spans="1:98" s="119" customFormat="1" ht="18" customHeight="1">
      <c r="A180" s="277" t="s">
        <v>175</v>
      </c>
      <c r="B180" s="278"/>
      <c r="C180" s="278"/>
      <c r="D180" s="278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63" t="s">
        <v>11</v>
      </c>
      <c r="AK180" s="264"/>
      <c r="AL180" s="265"/>
      <c r="AM180" s="107"/>
      <c r="AN180" s="107"/>
      <c r="AO180" s="107"/>
      <c r="AP180" s="266" t="s">
        <v>392</v>
      </c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8"/>
      <c r="BB180" s="62"/>
      <c r="BC180" s="62"/>
      <c r="BD180" s="62"/>
      <c r="BE180" s="62"/>
      <c r="BF180" s="62"/>
      <c r="BG180" s="62"/>
      <c r="BH180" s="272">
        <f>BH181+BH198</f>
        <v>110000</v>
      </c>
      <c r="BI180" s="273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272">
        <f>BU181+BU198</f>
        <v>3267.48</v>
      </c>
      <c r="BV180" s="313"/>
      <c r="BW180" s="313"/>
      <c r="BX180" s="313"/>
      <c r="BY180" s="313"/>
      <c r="BZ180" s="313"/>
      <c r="CA180" s="313"/>
      <c r="CB180" s="313"/>
      <c r="CC180" s="313"/>
      <c r="CD180" s="313"/>
      <c r="CE180" s="313"/>
      <c r="CF180" s="313"/>
      <c r="CG180" s="313"/>
      <c r="CH180" s="273"/>
      <c r="CI180" s="138">
        <f t="shared" si="15"/>
        <v>106732.52</v>
      </c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41"/>
    </row>
    <row r="181" spans="1:98" ht="52.5" customHeight="1">
      <c r="A181" s="230" t="s">
        <v>244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231" t="s">
        <v>11</v>
      </c>
      <c r="AK181" s="126"/>
      <c r="AL181" s="127"/>
      <c r="AM181" s="15"/>
      <c r="AN181" s="15"/>
      <c r="AO181" s="15"/>
      <c r="AP181" s="125" t="s">
        <v>393</v>
      </c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7"/>
      <c r="BB181" s="50"/>
      <c r="BC181" s="50"/>
      <c r="BD181" s="50"/>
      <c r="BE181" s="50"/>
      <c r="BF181" s="50"/>
      <c r="BG181" s="50"/>
      <c r="BH181" s="128">
        <f>BH182</f>
        <v>90000</v>
      </c>
      <c r="BI181" s="130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128">
        <f>BU182</f>
        <v>3267.48</v>
      </c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30"/>
      <c r="CI181" s="128">
        <f t="shared" si="15"/>
        <v>86732.52</v>
      </c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31"/>
    </row>
    <row r="182" spans="1:98" ht="73.5" customHeight="1">
      <c r="A182" s="230" t="s">
        <v>177</v>
      </c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231" t="s">
        <v>11</v>
      </c>
      <c r="AK182" s="126"/>
      <c r="AL182" s="127"/>
      <c r="AM182" s="15"/>
      <c r="AN182" s="15"/>
      <c r="AO182" s="15"/>
      <c r="AP182" s="125" t="s">
        <v>394</v>
      </c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7"/>
      <c r="BB182" s="50"/>
      <c r="BC182" s="50"/>
      <c r="BD182" s="50"/>
      <c r="BE182" s="50"/>
      <c r="BF182" s="50"/>
      <c r="BG182" s="50"/>
      <c r="BH182" s="128">
        <f>BH183+BH187+BH191+BH194</f>
        <v>90000</v>
      </c>
      <c r="BI182" s="130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128">
        <f>BU183+BU187+BU191+BU194</f>
        <v>3267.48</v>
      </c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30"/>
      <c r="CI182" s="128">
        <f t="shared" si="15"/>
        <v>86732.52</v>
      </c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31"/>
    </row>
    <row r="183" spans="1:98" ht="99.75" customHeight="1">
      <c r="A183" s="230" t="s">
        <v>176</v>
      </c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231" t="s">
        <v>11</v>
      </c>
      <c r="AK183" s="126"/>
      <c r="AL183" s="126"/>
      <c r="AM183" s="126"/>
      <c r="AN183" s="126"/>
      <c r="AO183" s="127"/>
      <c r="AP183" s="125" t="s">
        <v>395</v>
      </c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7"/>
      <c r="BB183" s="50"/>
      <c r="BC183" s="50"/>
      <c r="BD183" s="50"/>
      <c r="BE183" s="50"/>
      <c r="BF183" s="50"/>
      <c r="BG183" s="50"/>
      <c r="BH183" s="128">
        <f>BH184</f>
        <v>0</v>
      </c>
      <c r="BI183" s="130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128">
        <f>BU184</f>
        <v>0</v>
      </c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30"/>
      <c r="CI183" s="128">
        <f t="shared" si="15"/>
        <v>0</v>
      </c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31"/>
    </row>
    <row r="184" spans="1:98" ht="39.75" customHeight="1">
      <c r="A184" s="230" t="s">
        <v>469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231" t="s">
        <v>11</v>
      </c>
      <c r="AK184" s="126"/>
      <c r="AL184" s="127"/>
      <c r="AM184" s="15"/>
      <c r="AN184" s="15"/>
      <c r="AO184" s="15"/>
      <c r="AP184" s="125" t="s">
        <v>526</v>
      </c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7"/>
      <c r="BB184" s="50"/>
      <c r="BC184" s="50"/>
      <c r="BD184" s="50"/>
      <c r="BE184" s="50"/>
      <c r="BF184" s="50"/>
      <c r="BG184" s="50"/>
      <c r="BH184" s="128">
        <f>BH185</f>
        <v>0</v>
      </c>
      <c r="BI184" s="130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128">
        <f>BU185</f>
        <v>0</v>
      </c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30"/>
      <c r="CI184" s="128">
        <f>BH184-BU184</f>
        <v>0</v>
      </c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31"/>
    </row>
    <row r="185" spans="1:98" ht="39.75" customHeight="1">
      <c r="A185" s="230" t="s">
        <v>455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231" t="s">
        <v>11</v>
      </c>
      <c r="AK185" s="126"/>
      <c r="AL185" s="127"/>
      <c r="AM185" s="15"/>
      <c r="AN185" s="15"/>
      <c r="AO185" s="15"/>
      <c r="AP185" s="125" t="s">
        <v>525</v>
      </c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7"/>
      <c r="BB185" s="50"/>
      <c r="BC185" s="50"/>
      <c r="BD185" s="50"/>
      <c r="BE185" s="50"/>
      <c r="BF185" s="50"/>
      <c r="BG185" s="50"/>
      <c r="BH185" s="128">
        <f>BH186</f>
        <v>0</v>
      </c>
      <c r="BI185" s="130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128">
        <f>BU186</f>
        <v>0</v>
      </c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30"/>
      <c r="CI185" s="128">
        <f>BH185-BU185</f>
        <v>0</v>
      </c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31"/>
    </row>
    <row r="186" spans="1:98" ht="39.75" customHeight="1">
      <c r="A186" s="230" t="s">
        <v>192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231" t="s">
        <v>11</v>
      </c>
      <c r="AK186" s="126"/>
      <c r="AL186" s="127"/>
      <c r="AM186" s="15"/>
      <c r="AN186" s="15"/>
      <c r="AO186" s="15"/>
      <c r="AP186" s="125" t="s">
        <v>396</v>
      </c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7"/>
      <c r="BB186" s="50"/>
      <c r="BC186" s="50"/>
      <c r="BD186" s="50"/>
      <c r="BE186" s="50"/>
      <c r="BF186" s="50"/>
      <c r="BG186" s="50"/>
      <c r="BH186" s="128">
        <v>0</v>
      </c>
      <c r="BI186" s="130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128">
        <v>0</v>
      </c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30"/>
      <c r="CI186" s="128">
        <f t="shared" si="15"/>
        <v>0</v>
      </c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31"/>
    </row>
    <row r="187" spans="1:98" ht="107.25" customHeight="1">
      <c r="A187" s="230" t="s">
        <v>178</v>
      </c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231" t="s">
        <v>11</v>
      </c>
      <c r="AK187" s="126"/>
      <c r="AL187" s="126"/>
      <c r="AM187" s="126"/>
      <c r="AN187" s="126"/>
      <c r="AO187" s="127"/>
      <c r="AP187" s="125" t="s">
        <v>397</v>
      </c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7"/>
      <c r="BB187" s="50"/>
      <c r="BC187" s="50"/>
      <c r="BD187" s="50"/>
      <c r="BE187" s="50"/>
      <c r="BF187" s="50"/>
      <c r="BG187" s="50"/>
      <c r="BH187" s="128">
        <f>BH188</f>
        <v>20000</v>
      </c>
      <c r="BI187" s="130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128">
        <f>BU188</f>
        <v>0</v>
      </c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30"/>
      <c r="CI187" s="128">
        <f t="shared" si="15"/>
        <v>20000</v>
      </c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31"/>
    </row>
    <row r="188" spans="1:98" ht="34.5" customHeight="1">
      <c r="A188" s="230" t="s">
        <v>469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231" t="s">
        <v>11</v>
      </c>
      <c r="AK188" s="126"/>
      <c r="AL188" s="127"/>
      <c r="AM188" s="15"/>
      <c r="AN188" s="15"/>
      <c r="AO188" s="15"/>
      <c r="AP188" s="125" t="s">
        <v>528</v>
      </c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7"/>
      <c r="BB188" s="50"/>
      <c r="BC188" s="50"/>
      <c r="BD188" s="50"/>
      <c r="BE188" s="50"/>
      <c r="BF188" s="50"/>
      <c r="BG188" s="50"/>
      <c r="BH188" s="128">
        <f>BH189</f>
        <v>20000</v>
      </c>
      <c r="BI188" s="130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128">
        <f>BU189</f>
        <v>0</v>
      </c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30"/>
      <c r="CI188" s="128">
        <f>BH188-BU188</f>
        <v>20000</v>
      </c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31"/>
    </row>
    <row r="189" spans="1:98" ht="36" customHeight="1">
      <c r="A189" s="230" t="s">
        <v>455</v>
      </c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231" t="s">
        <v>11</v>
      </c>
      <c r="AK189" s="126"/>
      <c r="AL189" s="127"/>
      <c r="AM189" s="15"/>
      <c r="AN189" s="15"/>
      <c r="AO189" s="15"/>
      <c r="AP189" s="125" t="s">
        <v>527</v>
      </c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7"/>
      <c r="BB189" s="50"/>
      <c r="BC189" s="50"/>
      <c r="BD189" s="50"/>
      <c r="BE189" s="50"/>
      <c r="BF189" s="50"/>
      <c r="BG189" s="50"/>
      <c r="BH189" s="128">
        <f>BH190</f>
        <v>20000</v>
      </c>
      <c r="BI189" s="130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128">
        <f>BU190</f>
        <v>0</v>
      </c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30"/>
      <c r="CI189" s="128">
        <f>BH189-BU189</f>
        <v>20000</v>
      </c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31"/>
    </row>
    <row r="190" spans="1:98" ht="31.5" customHeight="1">
      <c r="A190" s="230" t="s">
        <v>135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231" t="s">
        <v>11</v>
      </c>
      <c r="AK190" s="126"/>
      <c r="AL190" s="127"/>
      <c r="AM190" s="15"/>
      <c r="AN190" s="15"/>
      <c r="AO190" s="15"/>
      <c r="AP190" s="125" t="s">
        <v>398</v>
      </c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7"/>
      <c r="BB190" s="50"/>
      <c r="BC190" s="50"/>
      <c r="BD190" s="50"/>
      <c r="BE190" s="50"/>
      <c r="BF190" s="50"/>
      <c r="BG190" s="50"/>
      <c r="BH190" s="128">
        <v>20000</v>
      </c>
      <c r="BI190" s="130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128">
        <v>0</v>
      </c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30"/>
      <c r="CI190" s="128">
        <f t="shared" si="15"/>
        <v>20000</v>
      </c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31"/>
    </row>
    <row r="191" spans="1:98" ht="103.5" customHeight="1">
      <c r="A191" s="230" t="s">
        <v>179</v>
      </c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231" t="s">
        <v>11</v>
      </c>
      <c r="AK191" s="126"/>
      <c r="AL191" s="126"/>
      <c r="AM191" s="126"/>
      <c r="AN191" s="126"/>
      <c r="AO191" s="127"/>
      <c r="AP191" s="125" t="s">
        <v>399</v>
      </c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7"/>
      <c r="BB191" s="50"/>
      <c r="BC191" s="50"/>
      <c r="BD191" s="50"/>
      <c r="BE191" s="50"/>
      <c r="BF191" s="50"/>
      <c r="BG191" s="50"/>
      <c r="BH191" s="128">
        <f>BH192</f>
        <v>60300</v>
      </c>
      <c r="BI191" s="130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128">
        <f>BU192</f>
        <v>1906.48</v>
      </c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30"/>
      <c r="CI191" s="128">
        <f t="shared" si="15"/>
        <v>58393.52</v>
      </c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31"/>
    </row>
    <row r="192" spans="1:98" ht="37.5" customHeight="1">
      <c r="A192" s="230" t="s">
        <v>455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231" t="s">
        <v>11</v>
      </c>
      <c r="AK192" s="126"/>
      <c r="AL192" s="127"/>
      <c r="AM192" s="15"/>
      <c r="AN192" s="15"/>
      <c r="AO192" s="15"/>
      <c r="AP192" s="125" t="s">
        <v>574</v>
      </c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7"/>
      <c r="BB192" s="50"/>
      <c r="BC192" s="50"/>
      <c r="BD192" s="50"/>
      <c r="BE192" s="50"/>
      <c r="BF192" s="50"/>
      <c r="BG192" s="50"/>
      <c r="BH192" s="128">
        <f>BH193</f>
        <v>60300</v>
      </c>
      <c r="BI192" s="130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128">
        <f>BU193</f>
        <v>1906.48</v>
      </c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30"/>
      <c r="CI192" s="128">
        <f>BH192-BU192</f>
        <v>58393.52</v>
      </c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31"/>
    </row>
    <row r="193" spans="1:98" ht="37.5" customHeight="1">
      <c r="A193" s="230" t="s">
        <v>192</v>
      </c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231" t="s">
        <v>11</v>
      </c>
      <c r="AK193" s="126"/>
      <c r="AL193" s="127"/>
      <c r="AM193" s="15"/>
      <c r="AN193" s="15"/>
      <c r="AO193" s="15"/>
      <c r="AP193" s="125" t="s">
        <v>400</v>
      </c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7"/>
      <c r="BB193" s="50"/>
      <c r="BC193" s="50"/>
      <c r="BD193" s="50"/>
      <c r="BE193" s="50"/>
      <c r="BF193" s="50"/>
      <c r="BG193" s="50"/>
      <c r="BH193" s="128">
        <v>60300</v>
      </c>
      <c r="BI193" s="130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128">
        <v>1906.48</v>
      </c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30"/>
      <c r="CI193" s="128">
        <f t="shared" si="15"/>
        <v>58393.52</v>
      </c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31"/>
    </row>
    <row r="194" spans="1:98" ht="99.75" customHeight="1">
      <c r="A194" s="230" t="s">
        <v>237</v>
      </c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232"/>
      <c r="AJ194" s="247" t="s">
        <v>11</v>
      </c>
      <c r="AK194" s="248"/>
      <c r="AL194" s="248"/>
      <c r="AM194" s="248"/>
      <c r="AN194" s="248"/>
      <c r="AO194" s="249"/>
      <c r="AP194" s="125" t="s">
        <v>401</v>
      </c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7"/>
      <c r="BB194" s="50"/>
      <c r="BC194" s="50"/>
      <c r="BD194" s="50"/>
      <c r="BE194" s="50"/>
      <c r="BF194" s="50"/>
      <c r="BG194" s="50"/>
      <c r="BH194" s="128">
        <f>BH195</f>
        <v>9700</v>
      </c>
      <c r="BI194" s="130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128">
        <f>BU197</f>
        <v>1361</v>
      </c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30"/>
      <c r="CI194" s="128">
        <f t="shared" si="15"/>
        <v>8339</v>
      </c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31"/>
    </row>
    <row r="195" spans="1:98" ht="26.25" customHeight="1">
      <c r="A195" s="233" t="s">
        <v>463</v>
      </c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125" t="s">
        <v>11</v>
      </c>
      <c r="AK195" s="126"/>
      <c r="AL195" s="127"/>
      <c r="AM195" s="15"/>
      <c r="AN195" s="15"/>
      <c r="AO195" s="15"/>
      <c r="AP195" s="125" t="s">
        <v>530</v>
      </c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7"/>
      <c r="BB195" s="50"/>
      <c r="BC195" s="50"/>
      <c r="BD195" s="50"/>
      <c r="BE195" s="50"/>
      <c r="BF195" s="50"/>
      <c r="BG195" s="50"/>
      <c r="BH195" s="128">
        <f>BH196</f>
        <v>9700</v>
      </c>
      <c r="BI195" s="130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128">
        <f>BU196</f>
        <v>1361</v>
      </c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30"/>
      <c r="CI195" s="128">
        <f>BH195-BU195</f>
        <v>8339</v>
      </c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31"/>
    </row>
    <row r="196" spans="1:98" ht="26.25" customHeight="1">
      <c r="A196" s="233" t="s">
        <v>491</v>
      </c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4"/>
      <c r="AJ196" s="125" t="s">
        <v>11</v>
      </c>
      <c r="AK196" s="126"/>
      <c r="AL196" s="127"/>
      <c r="AM196" s="15"/>
      <c r="AN196" s="15"/>
      <c r="AO196" s="15"/>
      <c r="AP196" s="125" t="s">
        <v>529</v>
      </c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7"/>
      <c r="BB196" s="50"/>
      <c r="BC196" s="50"/>
      <c r="BD196" s="50"/>
      <c r="BE196" s="50"/>
      <c r="BF196" s="50"/>
      <c r="BG196" s="50"/>
      <c r="BH196" s="128">
        <f>BH197</f>
        <v>9700</v>
      </c>
      <c r="BI196" s="130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128">
        <f>BU197</f>
        <v>1361</v>
      </c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30"/>
      <c r="CI196" s="128">
        <f>BH196-BU196</f>
        <v>8339</v>
      </c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31"/>
    </row>
    <row r="197" spans="1:98" ht="26.25" customHeight="1">
      <c r="A197" s="230" t="s">
        <v>236</v>
      </c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232"/>
      <c r="AJ197" s="125" t="s">
        <v>11</v>
      </c>
      <c r="AK197" s="126"/>
      <c r="AL197" s="127"/>
      <c r="AM197" s="15"/>
      <c r="AN197" s="15"/>
      <c r="AO197" s="15"/>
      <c r="AP197" s="125" t="s">
        <v>402</v>
      </c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7"/>
      <c r="BB197" s="50"/>
      <c r="BC197" s="50"/>
      <c r="BD197" s="50"/>
      <c r="BE197" s="50"/>
      <c r="BF197" s="50"/>
      <c r="BG197" s="50"/>
      <c r="BH197" s="128">
        <v>9700</v>
      </c>
      <c r="BI197" s="130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128">
        <v>1361</v>
      </c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30"/>
      <c r="CI197" s="128">
        <f t="shared" si="15"/>
        <v>8339</v>
      </c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31"/>
    </row>
    <row r="198" spans="1:98" ht="38.25" customHeight="1">
      <c r="A198" s="230" t="s">
        <v>245</v>
      </c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231" t="s">
        <v>11</v>
      </c>
      <c r="AK198" s="126"/>
      <c r="AL198" s="127"/>
      <c r="AM198" s="15"/>
      <c r="AN198" s="15"/>
      <c r="AO198" s="15"/>
      <c r="AP198" s="125" t="s">
        <v>403</v>
      </c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7"/>
      <c r="BB198" s="50"/>
      <c r="BC198" s="50"/>
      <c r="BD198" s="50"/>
      <c r="BE198" s="50"/>
      <c r="BF198" s="50"/>
      <c r="BG198" s="50"/>
      <c r="BH198" s="128">
        <f>BH199</f>
        <v>20000</v>
      </c>
      <c r="BI198" s="130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128">
        <f>BU199</f>
        <v>0</v>
      </c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30"/>
      <c r="CI198" s="128">
        <f t="shared" si="15"/>
        <v>20000</v>
      </c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31"/>
    </row>
    <row r="199" spans="1:98" ht="72.75" customHeight="1">
      <c r="A199" s="230" t="s">
        <v>181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231" t="s">
        <v>11</v>
      </c>
      <c r="AK199" s="126"/>
      <c r="AL199" s="127"/>
      <c r="AM199" s="15"/>
      <c r="AN199" s="15"/>
      <c r="AO199" s="15"/>
      <c r="AP199" s="125" t="s">
        <v>404</v>
      </c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7"/>
      <c r="BB199" s="50"/>
      <c r="BC199" s="50"/>
      <c r="BD199" s="50"/>
      <c r="BE199" s="50"/>
      <c r="BF199" s="50"/>
      <c r="BG199" s="50"/>
      <c r="BH199" s="128">
        <f>BH200</f>
        <v>20000</v>
      </c>
      <c r="BI199" s="130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128">
        <f>BU200</f>
        <v>0</v>
      </c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30"/>
      <c r="CI199" s="128">
        <f t="shared" si="15"/>
        <v>20000</v>
      </c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31"/>
    </row>
    <row r="200" spans="1:98" ht="144.75" customHeight="1">
      <c r="A200" s="230" t="s">
        <v>180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231" t="s">
        <v>11</v>
      </c>
      <c r="AK200" s="126"/>
      <c r="AL200" s="126"/>
      <c r="AM200" s="126"/>
      <c r="AN200" s="126"/>
      <c r="AO200" s="127"/>
      <c r="AP200" s="125" t="s">
        <v>405</v>
      </c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7"/>
      <c r="BB200" s="50"/>
      <c r="BC200" s="50"/>
      <c r="BD200" s="50"/>
      <c r="BE200" s="50"/>
      <c r="BF200" s="50"/>
      <c r="BG200" s="50"/>
      <c r="BH200" s="128">
        <f>BH201</f>
        <v>20000</v>
      </c>
      <c r="BI200" s="130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128">
        <f>BU201</f>
        <v>0</v>
      </c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30"/>
      <c r="CI200" s="128">
        <f t="shared" si="15"/>
        <v>20000</v>
      </c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31"/>
    </row>
    <row r="201" spans="1:98" ht="36" customHeight="1">
      <c r="A201" s="230" t="s">
        <v>469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231" t="s">
        <v>11</v>
      </c>
      <c r="AK201" s="126"/>
      <c r="AL201" s="127"/>
      <c r="AM201" s="15"/>
      <c r="AN201" s="15"/>
      <c r="AO201" s="15"/>
      <c r="AP201" s="125" t="s">
        <v>531</v>
      </c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7"/>
      <c r="BB201" s="50"/>
      <c r="BC201" s="50"/>
      <c r="BD201" s="50"/>
      <c r="BE201" s="50"/>
      <c r="BF201" s="50"/>
      <c r="BG201" s="50"/>
      <c r="BH201" s="128">
        <f>BH202</f>
        <v>20000</v>
      </c>
      <c r="BI201" s="130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128">
        <f>BU202</f>
        <v>0</v>
      </c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30"/>
      <c r="CI201" s="128">
        <f>BH201-BU201</f>
        <v>20000</v>
      </c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31"/>
    </row>
    <row r="202" spans="1:98" ht="36" customHeight="1">
      <c r="A202" s="230" t="s">
        <v>455</v>
      </c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231" t="s">
        <v>11</v>
      </c>
      <c r="AK202" s="126"/>
      <c r="AL202" s="127"/>
      <c r="AM202" s="15"/>
      <c r="AN202" s="15"/>
      <c r="AO202" s="15"/>
      <c r="AP202" s="125" t="s">
        <v>532</v>
      </c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7"/>
      <c r="BB202" s="50"/>
      <c r="BC202" s="50"/>
      <c r="BD202" s="50"/>
      <c r="BE202" s="50"/>
      <c r="BF202" s="50"/>
      <c r="BG202" s="50"/>
      <c r="BH202" s="128">
        <f>BH203</f>
        <v>20000</v>
      </c>
      <c r="BI202" s="130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128">
        <f>BU203</f>
        <v>0</v>
      </c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30"/>
      <c r="CI202" s="128">
        <f>BH202-BU202</f>
        <v>20000</v>
      </c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31"/>
    </row>
    <row r="203" spans="1:98" ht="36" customHeight="1">
      <c r="A203" s="230" t="s">
        <v>192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231" t="s">
        <v>11</v>
      </c>
      <c r="AK203" s="126"/>
      <c r="AL203" s="127"/>
      <c r="AM203" s="15"/>
      <c r="AN203" s="15"/>
      <c r="AO203" s="15"/>
      <c r="AP203" s="125" t="s">
        <v>406</v>
      </c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7"/>
      <c r="BB203" s="50"/>
      <c r="BC203" s="50"/>
      <c r="BD203" s="50"/>
      <c r="BE203" s="50"/>
      <c r="BF203" s="50"/>
      <c r="BG203" s="50"/>
      <c r="BH203" s="128">
        <v>20000</v>
      </c>
      <c r="BI203" s="130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128">
        <v>0</v>
      </c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30"/>
      <c r="CI203" s="128">
        <f t="shared" si="15"/>
        <v>20000</v>
      </c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31"/>
    </row>
    <row r="204" spans="1:98" s="41" customFormat="1" ht="16.5" customHeight="1">
      <c r="A204" s="238" t="s">
        <v>184</v>
      </c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40" t="s">
        <v>11</v>
      </c>
      <c r="AK204" s="241"/>
      <c r="AL204" s="242"/>
      <c r="AM204" s="54"/>
      <c r="AN204" s="54"/>
      <c r="AO204" s="54"/>
      <c r="AP204" s="250" t="s">
        <v>408</v>
      </c>
      <c r="AQ204" s="241"/>
      <c r="AR204" s="241"/>
      <c r="AS204" s="241"/>
      <c r="AT204" s="241"/>
      <c r="AU204" s="241"/>
      <c r="AV204" s="241"/>
      <c r="AW204" s="241"/>
      <c r="AX204" s="241"/>
      <c r="AY204" s="241"/>
      <c r="AZ204" s="241"/>
      <c r="BA204" s="242"/>
      <c r="BB204" s="55"/>
      <c r="BC204" s="55"/>
      <c r="BD204" s="55"/>
      <c r="BE204" s="55"/>
      <c r="BF204" s="55"/>
      <c r="BG204" s="55"/>
      <c r="BH204" s="243">
        <f aca="true" t="shared" si="16" ref="BH204:BH210">BH205</f>
        <v>64400</v>
      </c>
      <c r="BI204" s="245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243">
        <f aca="true" t="shared" si="17" ref="BU204:BU210">BU205</f>
        <v>0</v>
      </c>
      <c r="BV204" s="244"/>
      <c r="BW204" s="244"/>
      <c r="BX204" s="244"/>
      <c r="BY204" s="244"/>
      <c r="BZ204" s="244"/>
      <c r="CA204" s="244"/>
      <c r="CB204" s="244"/>
      <c r="CC204" s="244"/>
      <c r="CD204" s="244"/>
      <c r="CE204" s="244"/>
      <c r="CF204" s="244"/>
      <c r="CG204" s="244"/>
      <c r="CH204" s="245"/>
      <c r="CI204" s="243">
        <f t="shared" si="15"/>
        <v>64400</v>
      </c>
      <c r="CJ204" s="244"/>
      <c r="CK204" s="244"/>
      <c r="CL204" s="244"/>
      <c r="CM204" s="244"/>
      <c r="CN204" s="244"/>
      <c r="CO204" s="244"/>
      <c r="CP204" s="244"/>
      <c r="CQ204" s="244"/>
      <c r="CR204" s="244"/>
      <c r="CS204" s="244"/>
      <c r="CT204" s="246"/>
    </row>
    <row r="205" spans="1:98" s="46" customFormat="1" ht="24" customHeight="1">
      <c r="A205" s="235" t="s">
        <v>141</v>
      </c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7" t="s">
        <v>11</v>
      </c>
      <c r="AK205" s="135"/>
      <c r="AL205" s="135"/>
      <c r="AM205" s="135"/>
      <c r="AN205" s="135"/>
      <c r="AO205" s="136"/>
      <c r="AP205" s="134" t="s">
        <v>409</v>
      </c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6"/>
      <c r="BB205" s="62"/>
      <c r="BC205" s="62"/>
      <c r="BD205" s="62"/>
      <c r="BE205" s="62"/>
      <c r="BF205" s="62"/>
      <c r="BG205" s="62"/>
      <c r="BH205" s="138">
        <f t="shared" si="16"/>
        <v>64400</v>
      </c>
      <c r="BI205" s="140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138">
        <f t="shared" si="17"/>
        <v>0</v>
      </c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40"/>
      <c r="CI205" s="138">
        <f t="shared" si="15"/>
        <v>64400</v>
      </c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41"/>
    </row>
    <row r="206" spans="1:98" s="46" customFormat="1" ht="45" customHeight="1">
      <c r="A206" s="230" t="s">
        <v>246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231" t="s">
        <v>11</v>
      </c>
      <c r="AK206" s="126"/>
      <c r="AL206" s="126"/>
      <c r="AM206" s="126"/>
      <c r="AN206" s="126"/>
      <c r="AO206" s="127"/>
      <c r="AP206" s="125" t="s">
        <v>410</v>
      </c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7"/>
      <c r="BB206" s="50"/>
      <c r="BC206" s="50"/>
      <c r="BD206" s="50"/>
      <c r="BE206" s="50"/>
      <c r="BF206" s="50"/>
      <c r="BG206" s="50"/>
      <c r="BH206" s="128">
        <f t="shared" si="16"/>
        <v>64400</v>
      </c>
      <c r="BI206" s="130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128">
        <f t="shared" si="17"/>
        <v>0</v>
      </c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30"/>
      <c r="CI206" s="128">
        <f t="shared" si="15"/>
        <v>64400</v>
      </c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31"/>
    </row>
    <row r="207" spans="1:98" ht="77.25" customHeight="1">
      <c r="A207" s="230" t="s">
        <v>183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231" t="s">
        <v>11</v>
      </c>
      <c r="AK207" s="126"/>
      <c r="AL207" s="127"/>
      <c r="AM207" s="15"/>
      <c r="AN207" s="15"/>
      <c r="AO207" s="15"/>
      <c r="AP207" s="125" t="s">
        <v>411</v>
      </c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7"/>
      <c r="BB207" s="50"/>
      <c r="BC207" s="50"/>
      <c r="BD207" s="50"/>
      <c r="BE207" s="50"/>
      <c r="BF207" s="50"/>
      <c r="BG207" s="50"/>
      <c r="BH207" s="128">
        <f t="shared" si="16"/>
        <v>64400</v>
      </c>
      <c r="BI207" s="130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128">
        <f t="shared" si="17"/>
        <v>0</v>
      </c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30"/>
      <c r="CI207" s="128">
        <f t="shared" si="15"/>
        <v>64400</v>
      </c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31"/>
    </row>
    <row r="208" spans="1:98" ht="114" customHeight="1">
      <c r="A208" s="230" t="s">
        <v>182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231" t="s">
        <v>11</v>
      </c>
      <c r="AK208" s="126"/>
      <c r="AL208" s="126"/>
      <c r="AM208" s="126"/>
      <c r="AN208" s="126"/>
      <c r="AO208" s="127"/>
      <c r="AP208" s="125" t="s">
        <v>412</v>
      </c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7"/>
      <c r="BB208" s="50"/>
      <c r="BC208" s="50"/>
      <c r="BD208" s="50"/>
      <c r="BE208" s="50"/>
      <c r="BF208" s="50"/>
      <c r="BG208" s="50"/>
      <c r="BH208" s="128">
        <f t="shared" si="16"/>
        <v>64400</v>
      </c>
      <c r="BI208" s="130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128">
        <f t="shared" si="17"/>
        <v>0</v>
      </c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30"/>
      <c r="CI208" s="128">
        <f t="shared" si="15"/>
        <v>64400</v>
      </c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31"/>
    </row>
    <row r="209" spans="1:98" ht="38.25" customHeight="1">
      <c r="A209" s="230" t="s">
        <v>469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231" t="s">
        <v>11</v>
      </c>
      <c r="AK209" s="126"/>
      <c r="AL209" s="127"/>
      <c r="AM209" s="15"/>
      <c r="AN209" s="15"/>
      <c r="AO209" s="15"/>
      <c r="AP209" s="125" t="s">
        <v>534</v>
      </c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7"/>
      <c r="BB209" s="50"/>
      <c r="BC209" s="50"/>
      <c r="BD209" s="50"/>
      <c r="BE209" s="50"/>
      <c r="BF209" s="50"/>
      <c r="BG209" s="50"/>
      <c r="BH209" s="128">
        <f t="shared" si="16"/>
        <v>64400</v>
      </c>
      <c r="BI209" s="130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128">
        <f t="shared" si="17"/>
        <v>0</v>
      </c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30"/>
      <c r="CI209" s="128">
        <f>BH209-BU209</f>
        <v>64400</v>
      </c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31"/>
    </row>
    <row r="210" spans="1:98" ht="40.5" customHeight="1">
      <c r="A210" s="230" t="s">
        <v>455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231" t="s">
        <v>11</v>
      </c>
      <c r="AK210" s="126"/>
      <c r="AL210" s="127"/>
      <c r="AM210" s="15"/>
      <c r="AN210" s="15"/>
      <c r="AO210" s="15"/>
      <c r="AP210" s="125" t="s">
        <v>533</v>
      </c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7"/>
      <c r="BB210" s="50"/>
      <c r="BC210" s="50"/>
      <c r="BD210" s="50"/>
      <c r="BE210" s="50"/>
      <c r="BF210" s="50"/>
      <c r="BG210" s="50"/>
      <c r="BH210" s="128">
        <f t="shared" si="16"/>
        <v>64400</v>
      </c>
      <c r="BI210" s="130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128">
        <f t="shared" si="17"/>
        <v>0</v>
      </c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30"/>
      <c r="CI210" s="128">
        <f>BH210-BU210</f>
        <v>64400</v>
      </c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31"/>
    </row>
    <row r="211" spans="1:98" ht="33.75" customHeight="1">
      <c r="A211" s="230" t="s">
        <v>192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231" t="s">
        <v>11</v>
      </c>
      <c r="AK211" s="126"/>
      <c r="AL211" s="127"/>
      <c r="AM211" s="15"/>
      <c r="AN211" s="15"/>
      <c r="AO211" s="15"/>
      <c r="AP211" s="125" t="s">
        <v>413</v>
      </c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7"/>
      <c r="BB211" s="50"/>
      <c r="BC211" s="50"/>
      <c r="BD211" s="50"/>
      <c r="BE211" s="50"/>
      <c r="BF211" s="50"/>
      <c r="BG211" s="50"/>
      <c r="BH211" s="128">
        <v>64400</v>
      </c>
      <c r="BI211" s="130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128">
        <v>0</v>
      </c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30"/>
      <c r="CI211" s="128">
        <f t="shared" si="15"/>
        <v>64400</v>
      </c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31"/>
    </row>
    <row r="212" spans="1:98" s="46" customFormat="1" ht="17.25" customHeight="1">
      <c r="A212" s="233" t="s">
        <v>438</v>
      </c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1"/>
      <c r="AK212" s="126"/>
      <c r="AL212" s="126"/>
      <c r="AM212" s="126"/>
      <c r="AN212" s="126"/>
      <c r="AO212" s="127"/>
      <c r="AP212" s="125" t="s">
        <v>441</v>
      </c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7"/>
      <c r="BB212" s="50"/>
      <c r="BC212" s="50"/>
      <c r="BD212" s="50"/>
      <c r="BE212" s="50"/>
      <c r="BF212" s="50"/>
      <c r="BG212" s="50"/>
      <c r="BH212" s="128">
        <f aca="true" t="shared" si="18" ref="BH212:BH218">BH213</f>
        <v>10000</v>
      </c>
      <c r="BI212" s="130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128">
        <f aca="true" t="shared" si="19" ref="BU212:BU218">BU213</f>
        <v>0</v>
      </c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30"/>
      <c r="CI212" s="128">
        <f t="shared" si="15"/>
        <v>10000</v>
      </c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31"/>
    </row>
    <row r="213" spans="1:98" ht="38.25" customHeight="1">
      <c r="A213" s="251" t="s">
        <v>439</v>
      </c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237" t="s">
        <v>11</v>
      </c>
      <c r="AK213" s="135"/>
      <c r="AL213" s="136"/>
      <c r="AM213" s="16"/>
      <c r="AN213" s="16"/>
      <c r="AO213" s="16"/>
      <c r="AP213" s="134" t="s">
        <v>442</v>
      </c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6"/>
      <c r="BB213" s="62"/>
      <c r="BC213" s="62"/>
      <c r="BD213" s="62"/>
      <c r="BE213" s="62"/>
      <c r="BF213" s="62"/>
      <c r="BG213" s="62"/>
      <c r="BH213" s="138">
        <f t="shared" si="18"/>
        <v>10000</v>
      </c>
      <c r="BI213" s="140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138">
        <f t="shared" si="19"/>
        <v>0</v>
      </c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40"/>
      <c r="CI213" s="138">
        <f t="shared" si="15"/>
        <v>10000</v>
      </c>
      <c r="CJ213" s="139"/>
      <c r="CK213" s="139"/>
      <c r="CL213" s="139"/>
      <c r="CM213" s="139"/>
      <c r="CN213" s="139"/>
      <c r="CO213" s="139"/>
      <c r="CP213" s="139"/>
      <c r="CQ213" s="139"/>
      <c r="CR213" s="139"/>
      <c r="CS213" s="139"/>
      <c r="CT213" s="141"/>
    </row>
    <row r="214" spans="1:98" ht="29.25" customHeight="1">
      <c r="A214" s="230" t="s">
        <v>247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232"/>
      <c r="AJ214" s="231" t="s">
        <v>11</v>
      </c>
      <c r="AK214" s="126"/>
      <c r="AL214" s="126"/>
      <c r="AM214" s="126"/>
      <c r="AN214" s="126"/>
      <c r="AO214" s="127"/>
      <c r="AP214" s="125" t="s">
        <v>443</v>
      </c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7"/>
      <c r="BB214" s="50"/>
      <c r="BC214" s="50"/>
      <c r="BD214" s="50"/>
      <c r="BE214" s="50"/>
      <c r="BF214" s="50"/>
      <c r="BG214" s="50"/>
      <c r="BH214" s="128">
        <f t="shared" si="18"/>
        <v>10000</v>
      </c>
      <c r="BI214" s="130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128">
        <f t="shared" si="19"/>
        <v>0</v>
      </c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30"/>
      <c r="CI214" s="128">
        <f t="shared" si="15"/>
        <v>10000</v>
      </c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31"/>
    </row>
    <row r="215" spans="1:98" ht="95.25" customHeight="1">
      <c r="A215" s="230" t="s">
        <v>158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232"/>
      <c r="AJ215" s="231" t="s">
        <v>11</v>
      </c>
      <c r="AK215" s="126"/>
      <c r="AL215" s="126"/>
      <c r="AM215" s="126"/>
      <c r="AN215" s="126"/>
      <c r="AO215" s="127"/>
      <c r="AP215" s="125" t="s">
        <v>444</v>
      </c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7"/>
      <c r="BB215" s="50"/>
      <c r="BC215" s="50"/>
      <c r="BD215" s="50"/>
      <c r="BE215" s="50"/>
      <c r="BF215" s="50"/>
      <c r="BG215" s="50"/>
      <c r="BH215" s="128">
        <f t="shared" si="18"/>
        <v>10000</v>
      </c>
      <c r="BI215" s="130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128">
        <f t="shared" si="19"/>
        <v>0</v>
      </c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30"/>
      <c r="CI215" s="128">
        <f t="shared" si="15"/>
        <v>10000</v>
      </c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31"/>
    </row>
    <row r="216" spans="1:98" ht="117" customHeight="1">
      <c r="A216" s="230" t="s">
        <v>440</v>
      </c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231" t="s">
        <v>11</v>
      </c>
      <c r="AK216" s="126"/>
      <c r="AL216" s="126"/>
      <c r="AM216" s="126"/>
      <c r="AN216" s="126"/>
      <c r="AO216" s="127"/>
      <c r="AP216" s="125" t="s">
        <v>445</v>
      </c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7"/>
      <c r="BB216" s="50"/>
      <c r="BC216" s="50"/>
      <c r="BD216" s="50"/>
      <c r="BE216" s="50"/>
      <c r="BF216" s="50"/>
      <c r="BG216" s="50"/>
      <c r="BH216" s="128">
        <f t="shared" si="18"/>
        <v>10000</v>
      </c>
      <c r="BI216" s="130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128">
        <f t="shared" si="19"/>
        <v>0</v>
      </c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30"/>
      <c r="CI216" s="128">
        <f t="shared" si="15"/>
        <v>10000</v>
      </c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31"/>
    </row>
    <row r="217" spans="1:98" ht="36" customHeight="1">
      <c r="A217" s="230" t="s">
        <v>469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231" t="s">
        <v>11</v>
      </c>
      <c r="AK217" s="126"/>
      <c r="AL217" s="127"/>
      <c r="AM217" s="15"/>
      <c r="AN217" s="15"/>
      <c r="AO217" s="15"/>
      <c r="AP217" s="125" t="s">
        <v>536</v>
      </c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7"/>
      <c r="BB217" s="50"/>
      <c r="BC217" s="50"/>
      <c r="BD217" s="50"/>
      <c r="BE217" s="50"/>
      <c r="BF217" s="50"/>
      <c r="BG217" s="50"/>
      <c r="BH217" s="128">
        <f t="shared" si="18"/>
        <v>10000</v>
      </c>
      <c r="BI217" s="130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128">
        <f t="shared" si="19"/>
        <v>0</v>
      </c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30"/>
      <c r="CI217" s="128">
        <f>BH217-BU217</f>
        <v>10000</v>
      </c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31"/>
    </row>
    <row r="218" spans="1:98" ht="36" customHeight="1">
      <c r="A218" s="230" t="s">
        <v>455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231" t="s">
        <v>11</v>
      </c>
      <c r="AK218" s="126"/>
      <c r="AL218" s="127"/>
      <c r="AM218" s="15"/>
      <c r="AN218" s="15"/>
      <c r="AO218" s="15"/>
      <c r="AP218" s="125" t="s">
        <v>535</v>
      </c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7"/>
      <c r="BB218" s="50"/>
      <c r="BC218" s="50"/>
      <c r="BD218" s="50"/>
      <c r="BE218" s="50"/>
      <c r="BF218" s="50"/>
      <c r="BG218" s="50"/>
      <c r="BH218" s="128">
        <f t="shared" si="18"/>
        <v>10000</v>
      </c>
      <c r="BI218" s="130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128">
        <f t="shared" si="19"/>
        <v>0</v>
      </c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30"/>
      <c r="CI218" s="128">
        <f>BH218-BU218</f>
        <v>10000</v>
      </c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31"/>
    </row>
    <row r="219" spans="1:98" ht="36" customHeight="1">
      <c r="A219" s="230" t="s">
        <v>192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231" t="s">
        <v>11</v>
      </c>
      <c r="AK219" s="126"/>
      <c r="AL219" s="127"/>
      <c r="AM219" s="15"/>
      <c r="AN219" s="15"/>
      <c r="AO219" s="15"/>
      <c r="AP219" s="125" t="s">
        <v>446</v>
      </c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7"/>
      <c r="BB219" s="50"/>
      <c r="BC219" s="50"/>
      <c r="BD219" s="50"/>
      <c r="BE219" s="50"/>
      <c r="BF219" s="50"/>
      <c r="BG219" s="50"/>
      <c r="BH219" s="128">
        <v>10000</v>
      </c>
      <c r="BI219" s="130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128">
        <v>0</v>
      </c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30"/>
      <c r="CI219" s="128">
        <f t="shared" si="15"/>
        <v>10000</v>
      </c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31"/>
    </row>
    <row r="220" spans="1:98" s="41" customFormat="1" ht="17.25" customHeight="1">
      <c r="A220" s="238" t="s">
        <v>189</v>
      </c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  <c r="AE220" s="239"/>
      <c r="AF220" s="239"/>
      <c r="AG220" s="239"/>
      <c r="AH220" s="239"/>
      <c r="AI220" s="239"/>
      <c r="AJ220" s="240" t="s">
        <v>11</v>
      </c>
      <c r="AK220" s="241"/>
      <c r="AL220" s="242"/>
      <c r="AM220" s="54"/>
      <c r="AN220" s="54"/>
      <c r="AO220" s="54"/>
      <c r="AP220" s="250" t="s">
        <v>414</v>
      </c>
      <c r="AQ220" s="241"/>
      <c r="AR220" s="241"/>
      <c r="AS220" s="241"/>
      <c r="AT220" s="241"/>
      <c r="AU220" s="241"/>
      <c r="AV220" s="241"/>
      <c r="AW220" s="241"/>
      <c r="AX220" s="241"/>
      <c r="AY220" s="241"/>
      <c r="AZ220" s="241"/>
      <c r="BA220" s="242"/>
      <c r="BB220" s="55"/>
      <c r="BC220" s="55"/>
      <c r="BD220" s="55"/>
      <c r="BE220" s="55"/>
      <c r="BF220" s="55"/>
      <c r="BG220" s="55"/>
      <c r="BH220" s="243">
        <f>BH221</f>
        <v>3719900</v>
      </c>
      <c r="BI220" s="245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243">
        <f>BU221</f>
        <v>1164112.31</v>
      </c>
      <c r="BV220" s="244"/>
      <c r="BW220" s="244"/>
      <c r="BX220" s="244"/>
      <c r="BY220" s="244"/>
      <c r="BZ220" s="244"/>
      <c r="CA220" s="244"/>
      <c r="CB220" s="244"/>
      <c r="CC220" s="244"/>
      <c r="CD220" s="244"/>
      <c r="CE220" s="244"/>
      <c r="CF220" s="244"/>
      <c r="CG220" s="244"/>
      <c r="CH220" s="245"/>
      <c r="CI220" s="243">
        <f t="shared" si="15"/>
        <v>2555787.69</v>
      </c>
      <c r="CJ220" s="244"/>
      <c r="CK220" s="244"/>
      <c r="CL220" s="244"/>
      <c r="CM220" s="244"/>
      <c r="CN220" s="244"/>
      <c r="CO220" s="244"/>
      <c r="CP220" s="244"/>
      <c r="CQ220" s="244"/>
      <c r="CR220" s="244"/>
      <c r="CS220" s="244"/>
      <c r="CT220" s="246"/>
    </row>
    <row r="221" spans="1:98" s="46" customFormat="1" ht="17.25" customHeight="1">
      <c r="A221" s="235" t="s">
        <v>190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7" t="s">
        <v>11</v>
      </c>
      <c r="AK221" s="135"/>
      <c r="AL221" s="135"/>
      <c r="AM221" s="135"/>
      <c r="AN221" s="135"/>
      <c r="AO221" s="136"/>
      <c r="AP221" s="134" t="s">
        <v>415</v>
      </c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6"/>
      <c r="BB221" s="62"/>
      <c r="BC221" s="62"/>
      <c r="BD221" s="62"/>
      <c r="BE221" s="62"/>
      <c r="BF221" s="62"/>
      <c r="BG221" s="62"/>
      <c r="BH221" s="138">
        <f>BH223+BH239</f>
        <v>3719900</v>
      </c>
      <c r="BI221" s="140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138">
        <f>BU223+BU239</f>
        <v>1164112.31</v>
      </c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40"/>
      <c r="CI221" s="138">
        <f aca="true" t="shared" si="20" ref="CI221:CI254">BH221-BU221</f>
        <v>2555787.69</v>
      </c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41"/>
    </row>
    <row r="222" spans="1:98" ht="29.25" customHeight="1">
      <c r="A222" s="230" t="s">
        <v>250</v>
      </c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231" t="s">
        <v>11</v>
      </c>
      <c r="AK222" s="126"/>
      <c r="AL222" s="127"/>
      <c r="AM222" s="15"/>
      <c r="AN222" s="15"/>
      <c r="AO222" s="15"/>
      <c r="AP222" s="125" t="s">
        <v>416</v>
      </c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7"/>
      <c r="BB222" s="50"/>
      <c r="BC222" s="50"/>
      <c r="BD222" s="50"/>
      <c r="BE222" s="50"/>
      <c r="BF222" s="50"/>
      <c r="BG222" s="50"/>
      <c r="BH222" s="128">
        <f>BH223+BH239</f>
        <v>3719900</v>
      </c>
      <c r="BI222" s="130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128">
        <f>BU223+BU239</f>
        <v>1164112.31</v>
      </c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30"/>
      <c r="CI222" s="128">
        <f t="shared" si="20"/>
        <v>2555787.69</v>
      </c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31"/>
    </row>
    <row r="223" spans="1:98" ht="40.5" customHeight="1">
      <c r="A223" s="230" t="s">
        <v>191</v>
      </c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231" t="s">
        <v>11</v>
      </c>
      <c r="AK223" s="126"/>
      <c r="AL223" s="127"/>
      <c r="AM223" s="15"/>
      <c r="AN223" s="15"/>
      <c r="AO223" s="15"/>
      <c r="AP223" s="125" t="s">
        <v>417</v>
      </c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7"/>
      <c r="BB223" s="50"/>
      <c r="BC223" s="50"/>
      <c r="BD223" s="50"/>
      <c r="BE223" s="50"/>
      <c r="BF223" s="50"/>
      <c r="BG223" s="50"/>
      <c r="BH223" s="128">
        <f>BH224+BH235</f>
        <v>875800</v>
      </c>
      <c r="BI223" s="130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128">
        <f>BU224+BU235</f>
        <v>188593.29</v>
      </c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30"/>
      <c r="CI223" s="128">
        <f t="shared" si="20"/>
        <v>687206.71</v>
      </c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31"/>
    </row>
    <row r="224" spans="1:98" ht="73.5" customHeight="1">
      <c r="A224" s="230" t="s">
        <v>252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231" t="s">
        <v>11</v>
      </c>
      <c r="AK224" s="126"/>
      <c r="AL224" s="127"/>
      <c r="AM224" s="15"/>
      <c r="AN224" s="15"/>
      <c r="AO224" s="15"/>
      <c r="AP224" s="125" t="s">
        <v>418</v>
      </c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7"/>
      <c r="BB224" s="50"/>
      <c r="BC224" s="50"/>
      <c r="BD224" s="50"/>
      <c r="BE224" s="50"/>
      <c r="BF224" s="50"/>
      <c r="BG224" s="50"/>
      <c r="BH224" s="128">
        <f>BH225+BH229+BH232</f>
        <v>869800</v>
      </c>
      <c r="BI224" s="130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128">
        <f>BU225+BU229+BU232</f>
        <v>187126.29</v>
      </c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30"/>
      <c r="CI224" s="128">
        <f t="shared" si="20"/>
        <v>682673.71</v>
      </c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31"/>
    </row>
    <row r="225" spans="1:98" ht="79.5" customHeight="1">
      <c r="A225" s="230" t="s">
        <v>466</v>
      </c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231"/>
      <c r="AK225" s="126"/>
      <c r="AL225" s="127"/>
      <c r="AM225" s="15"/>
      <c r="AN225" s="15"/>
      <c r="AO225" s="15"/>
      <c r="AP225" s="125" t="s">
        <v>554</v>
      </c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7"/>
      <c r="BB225" s="50"/>
      <c r="BC225" s="50"/>
      <c r="BD225" s="50"/>
      <c r="BE225" s="50"/>
      <c r="BF225" s="50"/>
      <c r="BG225" s="50"/>
      <c r="BH225" s="128">
        <f>BH226</f>
        <v>657400</v>
      </c>
      <c r="BI225" s="130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128">
        <f>BU226</f>
        <v>142056</v>
      </c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30"/>
      <c r="CI225" s="128">
        <f t="shared" si="20"/>
        <v>515344</v>
      </c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31"/>
    </row>
    <row r="226" spans="1:98" ht="33" customHeight="1">
      <c r="A226" s="230" t="s">
        <v>545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231"/>
      <c r="AK226" s="126"/>
      <c r="AL226" s="127"/>
      <c r="AM226" s="15"/>
      <c r="AN226" s="15"/>
      <c r="AO226" s="15"/>
      <c r="AP226" s="125" t="s">
        <v>553</v>
      </c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7"/>
      <c r="BB226" s="50"/>
      <c r="BC226" s="50"/>
      <c r="BD226" s="50"/>
      <c r="BE226" s="50"/>
      <c r="BF226" s="50"/>
      <c r="BG226" s="50"/>
      <c r="BH226" s="128">
        <f>BH227+BH228</f>
        <v>657400</v>
      </c>
      <c r="BI226" s="130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128">
        <f>BU227+BU228</f>
        <v>142056</v>
      </c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30"/>
      <c r="CI226" s="128">
        <f t="shared" si="20"/>
        <v>515344</v>
      </c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31"/>
    </row>
    <row r="227" spans="1:98" ht="15.75" customHeight="1">
      <c r="A227" s="230" t="s">
        <v>419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231"/>
      <c r="AK227" s="126"/>
      <c r="AL227" s="127"/>
      <c r="AM227" s="15"/>
      <c r="AN227" s="15"/>
      <c r="AO227" s="15"/>
      <c r="AP227" s="125" t="s">
        <v>420</v>
      </c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7"/>
      <c r="BB227" s="50"/>
      <c r="BC227" s="50"/>
      <c r="BD227" s="50"/>
      <c r="BE227" s="50"/>
      <c r="BF227" s="50"/>
      <c r="BG227" s="50"/>
      <c r="BH227" s="128">
        <v>504700</v>
      </c>
      <c r="BI227" s="130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128">
        <v>119065</v>
      </c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30"/>
      <c r="CI227" s="128">
        <f t="shared" si="20"/>
        <v>385635</v>
      </c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31"/>
    </row>
    <row r="228" spans="1:98" ht="51" customHeight="1">
      <c r="A228" s="230" t="s">
        <v>555</v>
      </c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231"/>
      <c r="AK228" s="126"/>
      <c r="AL228" s="127"/>
      <c r="AM228" s="15"/>
      <c r="AN228" s="15"/>
      <c r="AO228" s="15"/>
      <c r="AP228" s="125" t="s">
        <v>421</v>
      </c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7"/>
      <c r="BB228" s="50"/>
      <c r="BC228" s="50"/>
      <c r="BD228" s="50"/>
      <c r="BE228" s="50"/>
      <c r="BF228" s="50"/>
      <c r="BG228" s="50"/>
      <c r="BH228" s="128">
        <v>152700</v>
      </c>
      <c r="BI228" s="130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128">
        <v>22991</v>
      </c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30"/>
      <c r="CI228" s="128">
        <f t="shared" si="20"/>
        <v>129709</v>
      </c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31"/>
    </row>
    <row r="229" spans="1:98" ht="37.5" customHeight="1">
      <c r="A229" s="230" t="s">
        <v>469</v>
      </c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231" t="s">
        <v>11</v>
      </c>
      <c r="AK229" s="126"/>
      <c r="AL229" s="126"/>
      <c r="AM229" s="126"/>
      <c r="AN229" s="126"/>
      <c r="AO229" s="127"/>
      <c r="AP229" s="125" t="s">
        <v>552</v>
      </c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7"/>
      <c r="BB229" s="50"/>
      <c r="BC229" s="50"/>
      <c r="BD229" s="50"/>
      <c r="BE229" s="50"/>
      <c r="BF229" s="50"/>
      <c r="BG229" s="50"/>
      <c r="BH229" s="128">
        <f>BH230</f>
        <v>211900</v>
      </c>
      <c r="BI229" s="130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128">
        <f>BU230</f>
        <v>45070.29</v>
      </c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30"/>
      <c r="CI229" s="128">
        <f t="shared" si="20"/>
        <v>166829.71</v>
      </c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31"/>
    </row>
    <row r="230" spans="1:98" ht="37.5" customHeight="1">
      <c r="A230" s="230" t="s">
        <v>455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231" t="s">
        <v>11</v>
      </c>
      <c r="AK230" s="126"/>
      <c r="AL230" s="126"/>
      <c r="AM230" s="126"/>
      <c r="AN230" s="126"/>
      <c r="AO230" s="127"/>
      <c r="AP230" s="125" t="s">
        <v>551</v>
      </c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7"/>
      <c r="BB230" s="50"/>
      <c r="BC230" s="50"/>
      <c r="BD230" s="50"/>
      <c r="BE230" s="50"/>
      <c r="BF230" s="50"/>
      <c r="BG230" s="50"/>
      <c r="BH230" s="128">
        <f>BH231</f>
        <v>211900</v>
      </c>
      <c r="BI230" s="130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128">
        <f>BU231</f>
        <v>45070.29</v>
      </c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30"/>
      <c r="CI230" s="128">
        <f t="shared" si="20"/>
        <v>166829.71</v>
      </c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31"/>
    </row>
    <row r="231" spans="1:98" ht="37.5" customHeight="1">
      <c r="A231" s="233" t="s">
        <v>160</v>
      </c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234"/>
      <c r="Z231" s="234"/>
      <c r="AA231" s="234"/>
      <c r="AB231" s="234"/>
      <c r="AC231" s="234"/>
      <c r="AD231" s="234"/>
      <c r="AE231" s="234"/>
      <c r="AF231" s="234"/>
      <c r="AG231" s="234"/>
      <c r="AH231" s="234"/>
      <c r="AI231" s="234"/>
      <c r="AJ231" s="231" t="s">
        <v>11</v>
      </c>
      <c r="AK231" s="126"/>
      <c r="AL231" s="126"/>
      <c r="AM231" s="126"/>
      <c r="AN231" s="126"/>
      <c r="AO231" s="127"/>
      <c r="AP231" s="125" t="s">
        <v>422</v>
      </c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7"/>
      <c r="BB231" s="50"/>
      <c r="BC231" s="50"/>
      <c r="BD231" s="50"/>
      <c r="BE231" s="50"/>
      <c r="BF231" s="50"/>
      <c r="BG231" s="50"/>
      <c r="BH231" s="128">
        <v>211900</v>
      </c>
      <c r="BI231" s="130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128">
        <v>45070.29</v>
      </c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30"/>
      <c r="CI231" s="128">
        <f t="shared" si="20"/>
        <v>166829.71</v>
      </c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31"/>
    </row>
    <row r="232" spans="1:98" ht="20.25" customHeight="1">
      <c r="A232" s="233" t="s">
        <v>463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234"/>
      <c r="AG232" s="234"/>
      <c r="AH232" s="234"/>
      <c r="AI232" s="234"/>
      <c r="AJ232" s="231" t="s">
        <v>11</v>
      </c>
      <c r="AK232" s="126"/>
      <c r="AL232" s="126"/>
      <c r="AM232" s="126"/>
      <c r="AN232" s="126"/>
      <c r="AO232" s="127"/>
      <c r="AP232" s="125" t="s">
        <v>550</v>
      </c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7"/>
      <c r="BB232" s="50"/>
      <c r="BC232" s="50"/>
      <c r="BD232" s="50"/>
      <c r="BE232" s="50"/>
      <c r="BF232" s="50"/>
      <c r="BG232" s="50"/>
      <c r="BH232" s="128">
        <f>BH233</f>
        <v>500</v>
      </c>
      <c r="BI232" s="130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128">
        <f>BU233</f>
        <v>0</v>
      </c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30"/>
      <c r="CI232" s="128">
        <f t="shared" si="20"/>
        <v>500</v>
      </c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31"/>
    </row>
    <row r="233" spans="1:98" ht="23.25" customHeight="1">
      <c r="A233" s="233" t="s">
        <v>575</v>
      </c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234"/>
      <c r="AG233" s="234"/>
      <c r="AH233" s="234"/>
      <c r="AI233" s="234"/>
      <c r="AJ233" s="231" t="s">
        <v>11</v>
      </c>
      <c r="AK233" s="126"/>
      <c r="AL233" s="126"/>
      <c r="AM233" s="126"/>
      <c r="AN233" s="126"/>
      <c r="AO233" s="127"/>
      <c r="AP233" s="125" t="s">
        <v>549</v>
      </c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7"/>
      <c r="BB233" s="50"/>
      <c r="BC233" s="50"/>
      <c r="BD233" s="50"/>
      <c r="BE233" s="50"/>
      <c r="BF233" s="50"/>
      <c r="BG233" s="50"/>
      <c r="BH233" s="128">
        <f>BH234</f>
        <v>500</v>
      </c>
      <c r="BI233" s="130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128">
        <f>BU234</f>
        <v>0</v>
      </c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30"/>
      <c r="CI233" s="128">
        <f t="shared" si="20"/>
        <v>500</v>
      </c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31"/>
    </row>
    <row r="234" spans="1:98" ht="20.25" customHeight="1">
      <c r="A234" s="230" t="s">
        <v>389</v>
      </c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231" t="s">
        <v>11</v>
      </c>
      <c r="AK234" s="126"/>
      <c r="AL234" s="126"/>
      <c r="AM234" s="126"/>
      <c r="AN234" s="126"/>
      <c r="AO234" s="127"/>
      <c r="AP234" s="125" t="s">
        <v>423</v>
      </c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7"/>
      <c r="BB234" s="50"/>
      <c r="BC234" s="50"/>
      <c r="BD234" s="50"/>
      <c r="BE234" s="50"/>
      <c r="BF234" s="50"/>
      <c r="BG234" s="50"/>
      <c r="BH234" s="128">
        <v>500</v>
      </c>
      <c r="BI234" s="130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128">
        <v>0</v>
      </c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30"/>
      <c r="CI234" s="128">
        <f t="shared" si="20"/>
        <v>500</v>
      </c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31"/>
    </row>
    <row r="235" spans="1:98" ht="55.5" customHeight="1">
      <c r="A235" s="233" t="s">
        <v>194</v>
      </c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  <c r="AC235" s="234"/>
      <c r="AD235" s="234"/>
      <c r="AE235" s="234"/>
      <c r="AF235" s="234"/>
      <c r="AG235" s="234"/>
      <c r="AH235" s="234"/>
      <c r="AI235" s="234"/>
      <c r="AJ235" s="231" t="s">
        <v>11</v>
      </c>
      <c r="AK235" s="126"/>
      <c r="AL235" s="127"/>
      <c r="AM235" s="15"/>
      <c r="AN235" s="15"/>
      <c r="AO235" s="15"/>
      <c r="AP235" s="125" t="s">
        <v>548</v>
      </c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7"/>
      <c r="BB235" s="50"/>
      <c r="BC235" s="50"/>
      <c r="BD235" s="50"/>
      <c r="BE235" s="50"/>
      <c r="BF235" s="50"/>
      <c r="BG235" s="50"/>
      <c r="BH235" s="128">
        <f>BH236</f>
        <v>6000</v>
      </c>
      <c r="BI235" s="130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128">
        <f>BU236</f>
        <v>1467</v>
      </c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30"/>
      <c r="CI235" s="128">
        <f t="shared" si="20"/>
        <v>4533</v>
      </c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31"/>
    </row>
    <row r="236" spans="1:98" ht="26.25" customHeight="1">
      <c r="A236" s="233" t="s">
        <v>463</v>
      </c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34"/>
      <c r="U236" s="234"/>
      <c r="V236" s="234"/>
      <c r="W236" s="234"/>
      <c r="X236" s="234"/>
      <c r="Y236" s="234"/>
      <c r="Z236" s="234"/>
      <c r="AA236" s="234"/>
      <c r="AB236" s="234"/>
      <c r="AC236" s="234"/>
      <c r="AD236" s="234"/>
      <c r="AE236" s="234"/>
      <c r="AF236" s="234"/>
      <c r="AG236" s="234"/>
      <c r="AH236" s="234"/>
      <c r="AI236" s="234"/>
      <c r="AJ236" s="231" t="s">
        <v>11</v>
      </c>
      <c r="AK236" s="126"/>
      <c r="AL236" s="126"/>
      <c r="AM236" s="126"/>
      <c r="AN236" s="126"/>
      <c r="AO236" s="127"/>
      <c r="AP236" s="125" t="s">
        <v>547</v>
      </c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7"/>
      <c r="BB236" s="50"/>
      <c r="BC236" s="50"/>
      <c r="BD236" s="50"/>
      <c r="BE236" s="50"/>
      <c r="BF236" s="50"/>
      <c r="BG236" s="50"/>
      <c r="BH236" s="128">
        <f>BH237</f>
        <v>6000</v>
      </c>
      <c r="BI236" s="130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128">
        <f>BU237</f>
        <v>1467</v>
      </c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30"/>
      <c r="CI236" s="128">
        <f t="shared" si="20"/>
        <v>4533</v>
      </c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31"/>
    </row>
    <row r="237" spans="1:98" ht="26.25" customHeight="1">
      <c r="A237" s="233" t="s">
        <v>491</v>
      </c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234"/>
      <c r="AG237" s="234"/>
      <c r="AH237" s="234"/>
      <c r="AI237" s="234"/>
      <c r="AJ237" s="231" t="s">
        <v>11</v>
      </c>
      <c r="AK237" s="126"/>
      <c r="AL237" s="126"/>
      <c r="AM237" s="126"/>
      <c r="AN237" s="126"/>
      <c r="AO237" s="127"/>
      <c r="AP237" s="125" t="s">
        <v>546</v>
      </c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7"/>
      <c r="BB237" s="50"/>
      <c r="BC237" s="50"/>
      <c r="BD237" s="50"/>
      <c r="BE237" s="50"/>
      <c r="BF237" s="50"/>
      <c r="BG237" s="50"/>
      <c r="BH237" s="128">
        <f>BH238</f>
        <v>6000</v>
      </c>
      <c r="BI237" s="130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128">
        <f>BU238</f>
        <v>1467</v>
      </c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30"/>
      <c r="CI237" s="128">
        <f t="shared" si="20"/>
        <v>4533</v>
      </c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31"/>
    </row>
    <row r="238" spans="1:98" ht="26.25" customHeight="1">
      <c r="A238" s="230" t="s">
        <v>236</v>
      </c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231" t="s">
        <v>11</v>
      </c>
      <c r="AK238" s="126"/>
      <c r="AL238" s="126"/>
      <c r="AM238" s="126"/>
      <c r="AN238" s="126"/>
      <c r="AO238" s="127"/>
      <c r="AP238" s="125" t="s">
        <v>424</v>
      </c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7"/>
      <c r="BB238" s="50"/>
      <c r="BC238" s="50"/>
      <c r="BD238" s="50"/>
      <c r="BE238" s="50"/>
      <c r="BF238" s="50"/>
      <c r="BG238" s="50"/>
      <c r="BH238" s="128">
        <v>6000</v>
      </c>
      <c r="BI238" s="130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128">
        <v>1467</v>
      </c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30"/>
      <c r="CI238" s="128">
        <f t="shared" si="20"/>
        <v>4533</v>
      </c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31"/>
    </row>
    <row r="239" spans="1:98" ht="38.25" customHeight="1">
      <c r="A239" s="230" t="s">
        <v>195</v>
      </c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231" t="s">
        <v>11</v>
      </c>
      <c r="AK239" s="126"/>
      <c r="AL239" s="127"/>
      <c r="AM239" s="15"/>
      <c r="AN239" s="15"/>
      <c r="AO239" s="15"/>
      <c r="AP239" s="125" t="s">
        <v>425</v>
      </c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7"/>
      <c r="BB239" s="50"/>
      <c r="BC239" s="50"/>
      <c r="BD239" s="50"/>
      <c r="BE239" s="50"/>
      <c r="BF239" s="50"/>
      <c r="BG239" s="50"/>
      <c r="BH239" s="128">
        <f>BH240+BH251</f>
        <v>2844100</v>
      </c>
      <c r="BI239" s="130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128">
        <f>BU240+BU251</f>
        <v>975519.02</v>
      </c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30"/>
      <c r="CI239" s="128">
        <f t="shared" si="20"/>
        <v>1868580.98</v>
      </c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31"/>
    </row>
    <row r="240" spans="1:98" ht="80.25" customHeight="1">
      <c r="A240" s="230" t="s">
        <v>251</v>
      </c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231" t="s">
        <v>11</v>
      </c>
      <c r="AK240" s="126"/>
      <c r="AL240" s="127"/>
      <c r="AM240" s="15"/>
      <c r="AN240" s="15"/>
      <c r="AO240" s="15"/>
      <c r="AP240" s="125" t="s">
        <v>426</v>
      </c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7"/>
      <c r="BB240" s="50"/>
      <c r="BC240" s="50"/>
      <c r="BD240" s="50"/>
      <c r="BE240" s="50"/>
      <c r="BF240" s="50"/>
      <c r="BG240" s="50"/>
      <c r="BH240" s="128">
        <f>BH241+BH245+BH248</f>
        <v>2824100</v>
      </c>
      <c r="BI240" s="130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128">
        <f>BU241+BU245+BU248</f>
        <v>970966.02</v>
      </c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30"/>
      <c r="CI240" s="128">
        <f t="shared" si="20"/>
        <v>1853133.98</v>
      </c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31"/>
    </row>
    <row r="241" spans="1:98" ht="70.5" customHeight="1">
      <c r="A241" s="230" t="s">
        <v>466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231" t="s">
        <v>11</v>
      </c>
      <c r="AK241" s="126"/>
      <c r="AL241" s="127"/>
      <c r="AM241" s="15"/>
      <c r="AN241" s="15"/>
      <c r="AO241" s="15"/>
      <c r="AP241" s="125" t="s">
        <v>544</v>
      </c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7"/>
      <c r="BB241" s="50"/>
      <c r="BC241" s="50"/>
      <c r="BD241" s="50"/>
      <c r="BE241" s="50"/>
      <c r="BF241" s="50"/>
      <c r="BG241" s="50"/>
      <c r="BH241" s="128">
        <f>BH242</f>
        <v>1979700</v>
      </c>
      <c r="BI241" s="130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128">
        <f>BU242</f>
        <v>607223.3300000001</v>
      </c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30"/>
      <c r="CI241" s="128">
        <f t="shared" si="20"/>
        <v>1372476.67</v>
      </c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31"/>
    </row>
    <row r="242" spans="1:98" ht="24" customHeight="1">
      <c r="A242" s="230" t="s">
        <v>545</v>
      </c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231" t="s">
        <v>11</v>
      </c>
      <c r="AK242" s="126"/>
      <c r="AL242" s="127"/>
      <c r="AM242" s="15"/>
      <c r="AN242" s="15"/>
      <c r="AO242" s="15"/>
      <c r="AP242" s="125" t="s">
        <v>543</v>
      </c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7"/>
      <c r="BB242" s="50"/>
      <c r="BC242" s="50"/>
      <c r="BD242" s="50"/>
      <c r="BE242" s="50"/>
      <c r="BF242" s="50"/>
      <c r="BG242" s="50"/>
      <c r="BH242" s="128">
        <f>BH243+BH244</f>
        <v>1979700</v>
      </c>
      <c r="BI242" s="130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128">
        <f>BU243+BU244</f>
        <v>607223.3300000001</v>
      </c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30"/>
      <c r="CI242" s="128">
        <f t="shared" si="20"/>
        <v>1372476.67</v>
      </c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31"/>
    </row>
    <row r="243" spans="1:98" ht="24" customHeight="1">
      <c r="A243" s="230" t="s">
        <v>419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231" t="s">
        <v>11</v>
      </c>
      <c r="AK243" s="126"/>
      <c r="AL243" s="127"/>
      <c r="AM243" s="15"/>
      <c r="AN243" s="15"/>
      <c r="AO243" s="15"/>
      <c r="AP243" s="125" t="s">
        <v>427</v>
      </c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7"/>
      <c r="BB243" s="50"/>
      <c r="BC243" s="50"/>
      <c r="BD243" s="50"/>
      <c r="BE243" s="50"/>
      <c r="BF243" s="50"/>
      <c r="BG243" s="50"/>
      <c r="BH243" s="128">
        <v>1520000</v>
      </c>
      <c r="BI243" s="130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128">
        <v>479832.33</v>
      </c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30"/>
      <c r="CI243" s="128">
        <f t="shared" si="20"/>
        <v>1040167.6699999999</v>
      </c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31"/>
    </row>
    <row r="244" spans="1:98" ht="59.25" customHeight="1">
      <c r="A244" s="230" t="s">
        <v>555</v>
      </c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231" t="s">
        <v>11</v>
      </c>
      <c r="AK244" s="126"/>
      <c r="AL244" s="127"/>
      <c r="AM244" s="15"/>
      <c r="AN244" s="15"/>
      <c r="AO244" s="15"/>
      <c r="AP244" s="125" t="s">
        <v>428</v>
      </c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7"/>
      <c r="BB244" s="50"/>
      <c r="BC244" s="50"/>
      <c r="BD244" s="50"/>
      <c r="BE244" s="50"/>
      <c r="BF244" s="50"/>
      <c r="BG244" s="50"/>
      <c r="BH244" s="128">
        <v>459700</v>
      </c>
      <c r="BI244" s="130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128">
        <v>127391</v>
      </c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30"/>
      <c r="CI244" s="128">
        <f t="shared" si="20"/>
        <v>332309</v>
      </c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31"/>
    </row>
    <row r="245" spans="1:98" ht="44.25" customHeight="1">
      <c r="A245" s="230" t="s">
        <v>469</v>
      </c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231" t="s">
        <v>11</v>
      </c>
      <c r="AK245" s="126"/>
      <c r="AL245" s="126"/>
      <c r="AM245" s="126"/>
      <c r="AN245" s="126"/>
      <c r="AO245" s="127"/>
      <c r="AP245" s="125" t="s">
        <v>542</v>
      </c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7"/>
      <c r="BB245" s="50"/>
      <c r="BC245" s="50"/>
      <c r="BD245" s="50"/>
      <c r="BE245" s="50"/>
      <c r="BF245" s="50"/>
      <c r="BG245" s="50"/>
      <c r="BH245" s="128">
        <f>BH246</f>
        <v>842400</v>
      </c>
      <c r="BI245" s="130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128">
        <f>BU246</f>
        <v>363742.69</v>
      </c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30"/>
      <c r="CI245" s="128">
        <f t="shared" si="20"/>
        <v>478657.31</v>
      </c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31"/>
    </row>
    <row r="246" spans="1:98" ht="44.25" customHeight="1">
      <c r="A246" s="230" t="s">
        <v>455</v>
      </c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231" t="s">
        <v>11</v>
      </c>
      <c r="AK246" s="126"/>
      <c r="AL246" s="126"/>
      <c r="AM246" s="126"/>
      <c r="AN246" s="126"/>
      <c r="AO246" s="127"/>
      <c r="AP246" s="125" t="s">
        <v>541</v>
      </c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7"/>
      <c r="BB246" s="50"/>
      <c r="BC246" s="50"/>
      <c r="BD246" s="50"/>
      <c r="BE246" s="50"/>
      <c r="BF246" s="50"/>
      <c r="BG246" s="50"/>
      <c r="BH246" s="128">
        <f>BH247</f>
        <v>842400</v>
      </c>
      <c r="BI246" s="130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128">
        <f>BU247</f>
        <v>363742.69</v>
      </c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30"/>
      <c r="CI246" s="128">
        <f t="shared" si="20"/>
        <v>478657.31</v>
      </c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31"/>
    </row>
    <row r="247" spans="1:98" ht="44.25" customHeight="1">
      <c r="A247" s="233" t="s">
        <v>160</v>
      </c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234"/>
      <c r="AG247" s="234"/>
      <c r="AH247" s="234"/>
      <c r="AI247" s="234"/>
      <c r="AJ247" s="231" t="s">
        <v>11</v>
      </c>
      <c r="AK247" s="126"/>
      <c r="AL247" s="126"/>
      <c r="AM247" s="126"/>
      <c r="AN247" s="126"/>
      <c r="AO247" s="127"/>
      <c r="AP247" s="125" t="s">
        <v>429</v>
      </c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7"/>
      <c r="BB247" s="50"/>
      <c r="BC247" s="50"/>
      <c r="BD247" s="50"/>
      <c r="BE247" s="50"/>
      <c r="BF247" s="50"/>
      <c r="BG247" s="50"/>
      <c r="BH247" s="128">
        <v>842400</v>
      </c>
      <c r="BI247" s="130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128">
        <v>363742.69</v>
      </c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30"/>
      <c r="CI247" s="128">
        <f t="shared" si="20"/>
        <v>478657.31</v>
      </c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31"/>
    </row>
    <row r="248" spans="1:98" ht="26.25" customHeight="1">
      <c r="A248" s="233" t="s">
        <v>463</v>
      </c>
      <c r="B248" s="234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4"/>
      <c r="U248" s="234"/>
      <c r="V248" s="234"/>
      <c r="W248" s="234"/>
      <c r="X248" s="234"/>
      <c r="Y248" s="234"/>
      <c r="Z248" s="234"/>
      <c r="AA248" s="234"/>
      <c r="AB248" s="234"/>
      <c r="AC248" s="234"/>
      <c r="AD248" s="234"/>
      <c r="AE248" s="234"/>
      <c r="AF248" s="234"/>
      <c r="AG248" s="234"/>
      <c r="AH248" s="234"/>
      <c r="AI248" s="234"/>
      <c r="AJ248" s="231" t="s">
        <v>11</v>
      </c>
      <c r="AK248" s="126"/>
      <c r="AL248" s="126"/>
      <c r="AM248" s="126"/>
      <c r="AN248" s="126"/>
      <c r="AO248" s="127"/>
      <c r="AP248" s="125" t="s">
        <v>576</v>
      </c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7"/>
      <c r="BB248" s="50"/>
      <c r="BC248" s="50"/>
      <c r="BD248" s="50"/>
      <c r="BE248" s="50"/>
      <c r="BF248" s="50"/>
      <c r="BG248" s="50"/>
      <c r="BH248" s="128">
        <f>BH249</f>
        <v>2000</v>
      </c>
      <c r="BI248" s="130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128">
        <f>BU249</f>
        <v>0</v>
      </c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30"/>
      <c r="CI248" s="128">
        <f t="shared" si="20"/>
        <v>2000</v>
      </c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31"/>
    </row>
    <row r="249" spans="1:98" ht="23.25" customHeight="1">
      <c r="A249" s="233" t="s">
        <v>491</v>
      </c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1" t="s">
        <v>11</v>
      </c>
      <c r="AK249" s="126"/>
      <c r="AL249" s="126"/>
      <c r="AM249" s="126"/>
      <c r="AN249" s="126"/>
      <c r="AO249" s="127"/>
      <c r="AP249" s="125" t="s">
        <v>577</v>
      </c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7"/>
      <c r="BB249" s="50"/>
      <c r="BC249" s="50"/>
      <c r="BD249" s="50"/>
      <c r="BE249" s="50"/>
      <c r="BF249" s="50"/>
      <c r="BG249" s="50"/>
      <c r="BH249" s="128">
        <f>BH250</f>
        <v>2000</v>
      </c>
      <c r="BI249" s="130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128">
        <f>BU250</f>
        <v>0</v>
      </c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30"/>
      <c r="CI249" s="128">
        <f t="shared" si="20"/>
        <v>2000</v>
      </c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31"/>
    </row>
    <row r="250" spans="1:98" ht="26.25" customHeight="1">
      <c r="A250" s="230" t="s">
        <v>285</v>
      </c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231" t="s">
        <v>11</v>
      </c>
      <c r="AK250" s="126"/>
      <c r="AL250" s="126"/>
      <c r="AM250" s="126"/>
      <c r="AN250" s="126"/>
      <c r="AO250" s="127"/>
      <c r="AP250" s="125" t="s">
        <v>578</v>
      </c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7"/>
      <c r="BB250" s="50"/>
      <c r="BC250" s="50"/>
      <c r="BD250" s="50"/>
      <c r="BE250" s="50"/>
      <c r="BF250" s="50"/>
      <c r="BG250" s="50"/>
      <c r="BH250" s="128">
        <v>2000</v>
      </c>
      <c r="BI250" s="130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128">
        <v>0</v>
      </c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30"/>
      <c r="CI250" s="128">
        <f t="shared" si="20"/>
        <v>2000</v>
      </c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31"/>
    </row>
    <row r="251" spans="1:98" ht="48.75" customHeight="1">
      <c r="A251" s="233" t="s">
        <v>196</v>
      </c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4"/>
      <c r="AJ251" s="231" t="s">
        <v>11</v>
      </c>
      <c r="AK251" s="126"/>
      <c r="AL251" s="127"/>
      <c r="AM251" s="15"/>
      <c r="AN251" s="15"/>
      <c r="AO251" s="15"/>
      <c r="AP251" s="125" t="s">
        <v>431</v>
      </c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7"/>
      <c r="BB251" s="50"/>
      <c r="BC251" s="50"/>
      <c r="BD251" s="50"/>
      <c r="BE251" s="50"/>
      <c r="BF251" s="50"/>
      <c r="BG251" s="50"/>
      <c r="BH251" s="128">
        <f>BH252</f>
        <v>20000</v>
      </c>
      <c r="BI251" s="130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128">
        <f>BU252</f>
        <v>4553</v>
      </c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30"/>
      <c r="CI251" s="128">
        <f t="shared" si="20"/>
        <v>15447</v>
      </c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31"/>
    </row>
    <row r="252" spans="1:98" ht="26.25" customHeight="1">
      <c r="A252" s="233" t="s">
        <v>463</v>
      </c>
      <c r="B252" s="234"/>
      <c r="C252" s="234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1" t="s">
        <v>11</v>
      </c>
      <c r="AK252" s="126"/>
      <c r="AL252" s="126"/>
      <c r="AM252" s="126"/>
      <c r="AN252" s="126"/>
      <c r="AO252" s="127"/>
      <c r="AP252" s="125" t="s">
        <v>540</v>
      </c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7"/>
      <c r="BB252" s="50"/>
      <c r="BC252" s="50"/>
      <c r="BD252" s="50"/>
      <c r="BE252" s="50"/>
      <c r="BF252" s="50"/>
      <c r="BG252" s="50"/>
      <c r="BH252" s="128">
        <f>BH253</f>
        <v>20000</v>
      </c>
      <c r="BI252" s="130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128">
        <f>BU253</f>
        <v>4553</v>
      </c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30"/>
      <c r="CI252" s="128">
        <f t="shared" si="20"/>
        <v>15447</v>
      </c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31"/>
    </row>
    <row r="253" spans="1:98" ht="26.25" customHeight="1">
      <c r="A253" s="233" t="s">
        <v>491</v>
      </c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34"/>
      <c r="AF253" s="234"/>
      <c r="AG253" s="234"/>
      <c r="AH253" s="234"/>
      <c r="AI253" s="234"/>
      <c r="AJ253" s="231" t="s">
        <v>11</v>
      </c>
      <c r="AK253" s="126"/>
      <c r="AL253" s="126"/>
      <c r="AM253" s="126"/>
      <c r="AN253" s="126"/>
      <c r="AO253" s="127"/>
      <c r="AP253" s="125" t="s">
        <v>539</v>
      </c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7"/>
      <c r="BB253" s="50"/>
      <c r="BC253" s="50"/>
      <c r="BD253" s="50"/>
      <c r="BE253" s="50"/>
      <c r="BF253" s="50"/>
      <c r="BG253" s="50"/>
      <c r="BH253" s="128">
        <f>BH254</f>
        <v>20000</v>
      </c>
      <c r="BI253" s="130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128">
        <f>BU254</f>
        <v>4553</v>
      </c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30"/>
      <c r="CI253" s="128">
        <f t="shared" si="20"/>
        <v>15447</v>
      </c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31"/>
    </row>
    <row r="254" spans="1:98" ht="26.25" customHeight="1">
      <c r="A254" s="230" t="s">
        <v>236</v>
      </c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231" t="s">
        <v>11</v>
      </c>
      <c r="AK254" s="126"/>
      <c r="AL254" s="126"/>
      <c r="AM254" s="126"/>
      <c r="AN254" s="126"/>
      <c r="AO254" s="127"/>
      <c r="AP254" s="125" t="s">
        <v>430</v>
      </c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7"/>
      <c r="BB254" s="50"/>
      <c r="BC254" s="50"/>
      <c r="BD254" s="50"/>
      <c r="BE254" s="50"/>
      <c r="BF254" s="50"/>
      <c r="BG254" s="50"/>
      <c r="BH254" s="128">
        <v>20000</v>
      </c>
      <c r="BI254" s="130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128">
        <v>4553</v>
      </c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30"/>
      <c r="CI254" s="128">
        <f t="shared" si="20"/>
        <v>15447</v>
      </c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31"/>
    </row>
    <row r="255" spans="1:98" s="36" customFormat="1" ht="18" customHeight="1">
      <c r="A255" s="261" t="s">
        <v>197</v>
      </c>
      <c r="B255" s="26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  <c r="AD255" s="262"/>
      <c r="AE255" s="262"/>
      <c r="AF255" s="262"/>
      <c r="AG255" s="262"/>
      <c r="AH255" s="262"/>
      <c r="AI255" s="262"/>
      <c r="AJ255" s="240" t="s">
        <v>11</v>
      </c>
      <c r="AK255" s="241"/>
      <c r="AL255" s="242"/>
      <c r="AM255" s="54"/>
      <c r="AN255" s="54"/>
      <c r="AO255" s="54"/>
      <c r="AP255" s="250" t="s">
        <v>432</v>
      </c>
      <c r="AQ255" s="241"/>
      <c r="AR255" s="241"/>
      <c r="AS255" s="241"/>
      <c r="AT255" s="241"/>
      <c r="AU255" s="241"/>
      <c r="AV255" s="241"/>
      <c r="AW255" s="241"/>
      <c r="AX255" s="241"/>
      <c r="AY255" s="241"/>
      <c r="AZ255" s="241"/>
      <c r="BA255" s="242"/>
      <c r="BB255" s="55"/>
      <c r="BC255" s="55"/>
      <c r="BD255" s="55"/>
      <c r="BE255" s="55"/>
      <c r="BF255" s="55"/>
      <c r="BG255" s="55"/>
      <c r="BH255" s="243">
        <f aca="true" t="shared" si="21" ref="BH255:BH261">BH256</f>
        <v>10000</v>
      </c>
      <c r="BI255" s="245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243">
        <f aca="true" t="shared" si="22" ref="BU255:BU261">BU256</f>
        <v>6808</v>
      </c>
      <c r="BV255" s="244"/>
      <c r="BW255" s="244"/>
      <c r="BX255" s="244"/>
      <c r="BY255" s="244"/>
      <c r="BZ255" s="244"/>
      <c r="CA255" s="244"/>
      <c r="CB255" s="244"/>
      <c r="CC255" s="244"/>
      <c r="CD255" s="244"/>
      <c r="CE255" s="244"/>
      <c r="CF255" s="244"/>
      <c r="CG255" s="244"/>
      <c r="CH255" s="245"/>
      <c r="CI255" s="243">
        <f aca="true" t="shared" si="23" ref="CI255:CI262">BH255-BU255</f>
        <v>3192</v>
      </c>
      <c r="CJ255" s="244"/>
      <c r="CK255" s="244"/>
      <c r="CL255" s="244"/>
      <c r="CM255" s="244"/>
      <c r="CN255" s="244"/>
      <c r="CO255" s="244"/>
      <c r="CP255" s="244"/>
      <c r="CQ255" s="244"/>
      <c r="CR255" s="244"/>
      <c r="CS255" s="244"/>
      <c r="CT255" s="246"/>
    </row>
    <row r="256" spans="1:98" s="46" customFormat="1" ht="29.25" customHeight="1">
      <c r="A256" s="251" t="s">
        <v>126</v>
      </c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237" t="s">
        <v>11</v>
      </c>
      <c r="AK256" s="135"/>
      <c r="AL256" s="136"/>
      <c r="AM256" s="16"/>
      <c r="AN256" s="16"/>
      <c r="AO256" s="16"/>
      <c r="AP256" s="134" t="s">
        <v>433</v>
      </c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135"/>
      <c r="BA256" s="136"/>
      <c r="BB256" s="62"/>
      <c r="BC256" s="62"/>
      <c r="BD256" s="62"/>
      <c r="BE256" s="62"/>
      <c r="BF256" s="62"/>
      <c r="BG256" s="62"/>
      <c r="BH256" s="138">
        <f t="shared" si="21"/>
        <v>10000</v>
      </c>
      <c r="BI256" s="140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138">
        <f t="shared" si="22"/>
        <v>6808</v>
      </c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40"/>
      <c r="CI256" s="138">
        <f t="shared" si="23"/>
        <v>3192</v>
      </c>
      <c r="CJ256" s="139"/>
      <c r="CK256" s="139"/>
      <c r="CL256" s="139"/>
      <c r="CM256" s="139"/>
      <c r="CN256" s="139"/>
      <c r="CO256" s="139"/>
      <c r="CP256" s="139"/>
      <c r="CQ256" s="139"/>
      <c r="CR256" s="139"/>
      <c r="CS256" s="139"/>
      <c r="CT256" s="141"/>
    </row>
    <row r="257" spans="1:98" s="120" customFormat="1" ht="32.25" customHeight="1">
      <c r="A257" s="233" t="s">
        <v>253</v>
      </c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234"/>
      <c r="U257" s="234"/>
      <c r="V257" s="234"/>
      <c r="W257" s="234"/>
      <c r="X257" s="234"/>
      <c r="Y257" s="234"/>
      <c r="Z257" s="234"/>
      <c r="AA257" s="234"/>
      <c r="AB257" s="234"/>
      <c r="AC257" s="234"/>
      <c r="AD257" s="234"/>
      <c r="AE257" s="234"/>
      <c r="AF257" s="234"/>
      <c r="AG257" s="234"/>
      <c r="AH257" s="234"/>
      <c r="AI257" s="234"/>
      <c r="AJ257" s="231" t="s">
        <v>11</v>
      </c>
      <c r="AK257" s="126"/>
      <c r="AL257" s="127"/>
      <c r="AM257" s="15"/>
      <c r="AN257" s="15"/>
      <c r="AO257" s="15"/>
      <c r="AP257" s="125" t="s">
        <v>434</v>
      </c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7"/>
      <c r="BB257" s="50"/>
      <c r="BC257" s="50"/>
      <c r="BD257" s="50"/>
      <c r="BE257" s="50"/>
      <c r="BF257" s="50"/>
      <c r="BG257" s="50"/>
      <c r="BH257" s="128">
        <f t="shared" si="21"/>
        <v>10000</v>
      </c>
      <c r="BI257" s="130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128">
        <f t="shared" si="22"/>
        <v>6808</v>
      </c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30"/>
      <c r="CI257" s="128">
        <f>BH257-BU257</f>
        <v>3192</v>
      </c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31"/>
    </row>
    <row r="258" spans="1:98" s="120" customFormat="1" ht="60" customHeight="1">
      <c r="A258" s="233" t="s">
        <v>199</v>
      </c>
      <c r="B258" s="234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234"/>
      <c r="U258" s="234"/>
      <c r="V258" s="234"/>
      <c r="W258" s="234"/>
      <c r="X258" s="234"/>
      <c r="Y258" s="234"/>
      <c r="Z258" s="234"/>
      <c r="AA258" s="234"/>
      <c r="AB258" s="234"/>
      <c r="AC258" s="234"/>
      <c r="AD258" s="234"/>
      <c r="AE258" s="234"/>
      <c r="AF258" s="234"/>
      <c r="AG258" s="234"/>
      <c r="AH258" s="234"/>
      <c r="AI258" s="234"/>
      <c r="AJ258" s="231" t="s">
        <v>11</v>
      </c>
      <c r="AK258" s="126"/>
      <c r="AL258" s="127"/>
      <c r="AM258" s="15"/>
      <c r="AN258" s="15"/>
      <c r="AO258" s="15"/>
      <c r="AP258" s="125" t="s">
        <v>435</v>
      </c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7"/>
      <c r="BB258" s="50"/>
      <c r="BC258" s="50"/>
      <c r="BD258" s="50"/>
      <c r="BE258" s="50"/>
      <c r="BF258" s="50"/>
      <c r="BG258" s="50"/>
      <c r="BH258" s="128">
        <f t="shared" si="21"/>
        <v>10000</v>
      </c>
      <c r="BI258" s="130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128">
        <f t="shared" si="22"/>
        <v>6808</v>
      </c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30"/>
      <c r="CI258" s="128">
        <f>BH258-BU258</f>
        <v>3192</v>
      </c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31"/>
    </row>
    <row r="259" spans="1:98" s="120" customFormat="1" ht="76.5" customHeight="1">
      <c r="A259" s="233" t="s">
        <v>198</v>
      </c>
      <c r="B259" s="234"/>
      <c r="C259" s="234"/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234"/>
      <c r="U259" s="234"/>
      <c r="V259" s="234"/>
      <c r="W259" s="234"/>
      <c r="X259" s="234"/>
      <c r="Y259" s="234"/>
      <c r="Z259" s="234"/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1" t="s">
        <v>11</v>
      </c>
      <c r="AK259" s="126"/>
      <c r="AL259" s="127"/>
      <c r="AM259" s="15"/>
      <c r="AN259" s="15"/>
      <c r="AO259" s="15"/>
      <c r="AP259" s="125" t="s">
        <v>436</v>
      </c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7"/>
      <c r="BB259" s="50"/>
      <c r="BC259" s="50"/>
      <c r="BD259" s="50"/>
      <c r="BE259" s="50"/>
      <c r="BF259" s="50"/>
      <c r="BG259" s="50"/>
      <c r="BH259" s="128">
        <f t="shared" si="21"/>
        <v>10000</v>
      </c>
      <c r="BI259" s="130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128">
        <f t="shared" si="22"/>
        <v>6808</v>
      </c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30"/>
      <c r="CI259" s="128">
        <f t="shared" si="23"/>
        <v>3192</v>
      </c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31"/>
    </row>
    <row r="260" spans="1:98" s="120" customFormat="1" ht="40.5" customHeight="1">
      <c r="A260" s="230" t="s">
        <v>469</v>
      </c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231" t="s">
        <v>11</v>
      </c>
      <c r="AK260" s="126"/>
      <c r="AL260" s="127"/>
      <c r="AM260" s="15"/>
      <c r="AN260" s="15"/>
      <c r="AO260" s="15"/>
      <c r="AP260" s="125" t="s">
        <v>538</v>
      </c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7"/>
      <c r="BB260" s="50"/>
      <c r="BC260" s="50"/>
      <c r="BD260" s="50"/>
      <c r="BE260" s="50"/>
      <c r="BF260" s="50"/>
      <c r="BG260" s="50"/>
      <c r="BH260" s="128">
        <f t="shared" si="21"/>
        <v>10000</v>
      </c>
      <c r="BI260" s="130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128">
        <f t="shared" si="22"/>
        <v>6808</v>
      </c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30"/>
      <c r="CI260" s="128">
        <f>BH260-BU260</f>
        <v>3192</v>
      </c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31"/>
    </row>
    <row r="261" spans="1:98" s="120" customFormat="1" ht="40.5" customHeight="1">
      <c r="A261" s="230" t="s">
        <v>455</v>
      </c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231" t="s">
        <v>11</v>
      </c>
      <c r="AK261" s="126"/>
      <c r="AL261" s="127"/>
      <c r="AM261" s="15"/>
      <c r="AN261" s="15"/>
      <c r="AO261" s="15"/>
      <c r="AP261" s="125" t="s">
        <v>537</v>
      </c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7"/>
      <c r="BB261" s="50"/>
      <c r="BC261" s="50"/>
      <c r="BD261" s="50"/>
      <c r="BE261" s="50"/>
      <c r="BF261" s="50"/>
      <c r="BG261" s="50"/>
      <c r="BH261" s="128">
        <f t="shared" si="21"/>
        <v>10000</v>
      </c>
      <c r="BI261" s="130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128">
        <f t="shared" si="22"/>
        <v>6808</v>
      </c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30"/>
      <c r="CI261" s="128">
        <f>BH261-BU261</f>
        <v>3192</v>
      </c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31"/>
    </row>
    <row r="262" spans="1:98" s="120" customFormat="1" ht="40.5" customHeight="1">
      <c r="A262" s="230" t="s">
        <v>193</v>
      </c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231" t="s">
        <v>11</v>
      </c>
      <c r="AK262" s="126"/>
      <c r="AL262" s="127"/>
      <c r="AM262" s="15"/>
      <c r="AN262" s="15"/>
      <c r="AO262" s="15"/>
      <c r="AP262" s="125" t="s">
        <v>437</v>
      </c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7"/>
      <c r="BB262" s="50"/>
      <c r="BC262" s="50"/>
      <c r="BD262" s="50"/>
      <c r="BE262" s="50"/>
      <c r="BF262" s="50"/>
      <c r="BG262" s="50"/>
      <c r="BH262" s="128">
        <v>10000</v>
      </c>
      <c r="BI262" s="130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128">
        <v>6808</v>
      </c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30"/>
      <c r="CI262" s="128">
        <f t="shared" si="23"/>
        <v>3192</v>
      </c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31"/>
    </row>
    <row r="263" spans="54:98" ht="7.5" customHeight="1" thickBot="1"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</row>
    <row r="264" spans="1:98" ht="24" customHeight="1" thickBot="1">
      <c r="A264" s="255" t="s">
        <v>121</v>
      </c>
      <c r="B264" s="255"/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6"/>
      <c r="AJ264" s="257" t="s">
        <v>12</v>
      </c>
      <c r="AK264" s="258"/>
      <c r="AL264" s="258"/>
      <c r="AM264" s="258"/>
      <c r="AN264" s="258"/>
      <c r="AO264" s="259"/>
      <c r="AP264" s="260" t="s">
        <v>15</v>
      </c>
      <c r="AQ264" s="258"/>
      <c r="AR264" s="258"/>
      <c r="AS264" s="258"/>
      <c r="AT264" s="258"/>
      <c r="AU264" s="258"/>
      <c r="AV264" s="258"/>
      <c r="AW264" s="258"/>
      <c r="AX264" s="258"/>
      <c r="AY264" s="258"/>
      <c r="AZ264" s="258"/>
      <c r="BA264" s="259"/>
      <c r="BB264" s="252">
        <v>-126400</v>
      </c>
      <c r="BC264" s="253"/>
      <c r="BD264" s="253"/>
      <c r="BE264" s="253"/>
      <c r="BF264" s="253"/>
      <c r="BG264" s="253"/>
      <c r="BH264" s="253"/>
      <c r="BI264" s="253"/>
      <c r="BJ264" s="253"/>
      <c r="BK264" s="253"/>
      <c r="BL264" s="253"/>
      <c r="BM264" s="253"/>
      <c r="BN264" s="253"/>
      <c r="BO264" s="253"/>
      <c r="BP264" s="253"/>
      <c r="BQ264" s="253"/>
      <c r="BR264" s="253"/>
      <c r="BS264" s="254"/>
      <c r="BT264" s="52"/>
      <c r="BU264" s="252">
        <v>350817.71</v>
      </c>
      <c r="BV264" s="253"/>
      <c r="BW264" s="253"/>
      <c r="BX264" s="253"/>
      <c r="BY264" s="253"/>
      <c r="BZ264" s="253"/>
      <c r="CA264" s="253"/>
      <c r="CB264" s="253"/>
      <c r="CC264" s="253"/>
      <c r="CD264" s="253"/>
      <c r="CE264" s="253"/>
      <c r="CF264" s="253"/>
      <c r="CG264" s="253"/>
      <c r="CH264" s="254"/>
      <c r="CI264" s="252" t="s">
        <v>15</v>
      </c>
      <c r="CJ264" s="253"/>
      <c r="CK264" s="253"/>
      <c r="CL264" s="253"/>
      <c r="CM264" s="253"/>
      <c r="CN264" s="253"/>
      <c r="CO264" s="253"/>
      <c r="CP264" s="253"/>
      <c r="CQ264" s="253"/>
      <c r="CR264" s="253"/>
      <c r="CS264" s="253"/>
      <c r="CT264" s="254"/>
    </row>
  </sheetData>
  <sheetProtection/>
  <mergeCells count="1550">
    <mergeCell ref="BU177:CH177"/>
    <mergeCell ref="CI177:CT177"/>
    <mergeCell ref="CI173:CT173"/>
    <mergeCell ref="A178:AI178"/>
    <mergeCell ref="AJ178:AL178"/>
    <mergeCell ref="AP178:BA178"/>
    <mergeCell ref="BH178:BI178"/>
    <mergeCell ref="BU178:CH178"/>
    <mergeCell ref="CI178:CT178"/>
    <mergeCell ref="A177:AI177"/>
    <mergeCell ref="AJ177:AL177"/>
    <mergeCell ref="AP177:BA177"/>
    <mergeCell ref="AJ174:AO174"/>
    <mergeCell ref="AP174:BA174"/>
    <mergeCell ref="BH174:BI174"/>
    <mergeCell ref="BH175:BI175"/>
    <mergeCell ref="BH176:BI176"/>
    <mergeCell ref="BH177:BI177"/>
    <mergeCell ref="BU174:CH174"/>
    <mergeCell ref="CI174:CT174"/>
    <mergeCell ref="A173:AI173"/>
    <mergeCell ref="AJ173:AO173"/>
    <mergeCell ref="AP173:BA173"/>
    <mergeCell ref="BH173:BI173"/>
    <mergeCell ref="BU173:CH173"/>
    <mergeCell ref="A174:AI174"/>
    <mergeCell ref="A170:AI170"/>
    <mergeCell ref="AJ170:AL170"/>
    <mergeCell ref="AP170:BA170"/>
    <mergeCell ref="BH170:BI170"/>
    <mergeCell ref="BU170:CH170"/>
    <mergeCell ref="CI170:CT170"/>
    <mergeCell ref="A171:AI171"/>
    <mergeCell ref="AJ171:AL171"/>
    <mergeCell ref="AP171:BA171"/>
    <mergeCell ref="BH171:BI171"/>
    <mergeCell ref="BU171:CH171"/>
    <mergeCell ref="CI171:CT171"/>
    <mergeCell ref="A163:AI163"/>
    <mergeCell ref="AJ163:AL163"/>
    <mergeCell ref="AP163:BA163"/>
    <mergeCell ref="BH163:BI163"/>
    <mergeCell ref="BU163:CH163"/>
    <mergeCell ref="CI163:CT163"/>
    <mergeCell ref="A164:AI164"/>
    <mergeCell ref="AJ164:AL164"/>
    <mergeCell ref="AP164:BA164"/>
    <mergeCell ref="BH164:BI164"/>
    <mergeCell ref="BU164:CH164"/>
    <mergeCell ref="CI164:CT164"/>
    <mergeCell ref="A155:AI155"/>
    <mergeCell ref="AJ155:AL155"/>
    <mergeCell ref="AP155:BA155"/>
    <mergeCell ref="BH155:BI155"/>
    <mergeCell ref="BU155:CH155"/>
    <mergeCell ref="CI155:CT155"/>
    <mergeCell ref="A156:AI156"/>
    <mergeCell ref="AJ156:AL156"/>
    <mergeCell ref="AP156:BA156"/>
    <mergeCell ref="BH156:BI156"/>
    <mergeCell ref="BU156:CH156"/>
    <mergeCell ref="CI156:CT156"/>
    <mergeCell ref="BH151:BI151"/>
    <mergeCell ref="BU151:CH151"/>
    <mergeCell ref="CI151:CT151"/>
    <mergeCell ref="A150:AI150"/>
    <mergeCell ref="AJ150:AL150"/>
    <mergeCell ref="AP150:BA150"/>
    <mergeCell ref="BH150:BI150"/>
    <mergeCell ref="BU150:CH150"/>
    <mergeCell ref="CI150:CT150"/>
    <mergeCell ref="A151:AI151"/>
    <mergeCell ref="A146:AI146"/>
    <mergeCell ref="AJ146:AL146"/>
    <mergeCell ref="AP146:BA146"/>
    <mergeCell ref="BH146:BI146"/>
    <mergeCell ref="BU146:CH146"/>
    <mergeCell ref="CI146:CT146"/>
    <mergeCell ref="A142:AI142"/>
    <mergeCell ref="AJ142:AL142"/>
    <mergeCell ref="AP142:BA142"/>
    <mergeCell ref="BH142:BI142"/>
    <mergeCell ref="BU142:CH142"/>
    <mergeCell ref="CI142:CT142"/>
    <mergeCell ref="A143:AI143"/>
    <mergeCell ref="AJ143:AL143"/>
    <mergeCell ref="AP143:BA143"/>
    <mergeCell ref="BH143:BI143"/>
    <mergeCell ref="BU143:CH143"/>
    <mergeCell ref="CI143:CT143"/>
    <mergeCell ref="AP137:BA137"/>
    <mergeCell ref="BH137:BI137"/>
    <mergeCell ref="BU137:CH137"/>
    <mergeCell ref="CI137:CT137"/>
    <mergeCell ref="A136:AI136"/>
    <mergeCell ref="AJ136:AL136"/>
    <mergeCell ref="AP136:BA136"/>
    <mergeCell ref="BH136:BI136"/>
    <mergeCell ref="BU136:CH136"/>
    <mergeCell ref="CI136:CT136"/>
    <mergeCell ref="CI129:CT129"/>
    <mergeCell ref="A128:AI128"/>
    <mergeCell ref="AJ128:AL128"/>
    <mergeCell ref="AP128:BA128"/>
    <mergeCell ref="BH128:BI128"/>
    <mergeCell ref="BU128:CH128"/>
    <mergeCell ref="CI128:CT128"/>
    <mergeCell ref="BU122:CH122"/>
    <mergeCell ref="A129:AI129"/>
    <mergeCell ref="AJ129:AL129"/>
    <mergeCell ref="AP129:BA129"/>
    <mergeCell ref="BH129:BI129"/>
    <mergeCell ref="BU129:CH129"/>
    <mergeCell ref="A124:AI124"/>
    <mergeCell ref="AJ124:AL124"/>
    <mergeCell ref="AP124:BA124"/>
    <mergeCell ref="BH124:BI124"/>
    <mergeCell ref="BU124:CH124"/>
    <mergeCell ref="CI124:CT124"/>
    <mergeCell ref="A120:AI120"/>
    <mergeCell ref="AJ120:AL120"/>
    <mergeCell ref="AP120:BA120"/>
    <mergeCell ref="BH120:BI120"/>
    <mergeCell ref="BU120:CH120"/>
    <mergeCell ref="CI120:CT120"/>
    <mergeCell ref="A121:AI121"/>
    <mergeCell ref="AJ121:AL121"/>
    <mergeCell ref="BU121:CH121"/>
    <mergeCell ref="CI121:CT121"/>
    <mergeCell ref="BH117:BI117"/>
    <mergeCell ref="BU117:CH117"/>
    <mergeCell ref="CI117:CT117"/>
    <mergeCell ref="BU118:CH118"/>
    <mergeCell ref="AP111:BA111"/>
    <mergeCell ref="BH111:BI111"/>
    <mergeCell ref="BU111:CH111"/>
    <mergeCell ref="CI111:CT111"/>
    <mergeCell ref="A116:AI116"/>
    <mergeCell ref="AJ116:AL116"/>
    <mergeCell ref="AP116:BA116"/>
    <mergeCell ref="BH116:BI116"/>
    <mergeCell ref="BU116:CH116"/>
    <mergeCell ref="CI116:CT116"/>
    <mergeCell ref="A105:AI105"/>
    <mergeCell ref="AJ105:AL105"/>
    <mergeCell ref="AP105:BA105"/>
    <mergeCell ref="BH105:BI105"/>
    <mergeCell ref="BU105:CH105"/>
    <mergeCell ref="CI105:CT105"/>
    <mergeCell ref="A106:AI106"/>
    <mergeCell ref="AJ106:AL106"/>
    <mergeCell ref="AP106:BA106"/>
    <mergeCell ref="BH106:BI106"/>
    <mergeCell ref="BU106:CH106"/>
    <mergeCell ref="CI106:CT106"/>
    <mergeCell ref="BH97:BI97"/>
    <mergeCell ref="BU97:CH97"/>
    <mergeCell ref="CI97:CT97"/>
    <mergeCell ref="A96:AI96"/>
    <mergeCell ref="AJ96:AL96"/>
    <mergeCell ref="AP96:BA96"/>
    <mergeCell ref="BH96:BI96"/>
    <mergeCell ref="BU96:CH96"/>
    <mergeCell ref="CI96:CT96"/>
    <mergeCell ref="A88:AI88"/>
    <mergeCell ref="AJ88:AO88"/>
    <mergeCell ref="AP88:BA88"/>
    <mergeCell ref="BH88:BI88"/>
    <mergeCell ref="BU88:CH88"/>
    <mergeCell ref="CI88:CT88"/>
    <mergeCell ref="A89:AI89"/>
    <mergeCell ref="AJ89:AO89"/>
    <mergeCell ref="AP89:BA89"/>
    <mergeCell ref="BH89:BI89"/>
    <mergeCell ref="BU89:CH89"/>
    <mergeCell ref="CI89:CT89"/>
    <mergeCell ref="A82:AI82"/>
    <mergeCell ref="AJ82:AO82"/>
    <mergeCell ref="AP82:BA82"/>
    <mergeCell ref="BH82:BI82"/>
    <mergeCell ref="BU82:CH82"/>
    <mergeCell ref="CI82:CT82"/>
    <mergeCell ref="A83:AI83"/>
    <mergeCell ref="AJ83:AO83"/>
    <mergeCell ref="AP83:BA83"/>
    <mergeCell ref="BH83:BI83"/>
    <mergeCell ref="BU83:CH83"/>
    <mergeCell ref="CI83:CT83"/>
    <mergeCell ref="A79:AI79"/>
    <mergeCell ref="AJ79:AL79"/>
    <mergeCell ref="AP79:BA79"/>
    <mergeCell ref="BH79:BI79"/>
    <mergeCell ref="BU79:CH79"/>
    <mergeCell ref="CI79:CT79"/>
    <mergeCell ref="A80:AI80"/>
    <mergeCell ref="AJ80:AL80"/>
    <mergeCell ref="AP80:BA80"/>
    <mergeCell ref="BH80:BI80"/>
    <mergeCell ref="BU80:CH80"/>
    <mergeCell ref="CI80:CT80"/>
    <mergeCell ref="A72:AI72"/>
    <mergeCell ref="AJ72:AO72"/>
    <mergeCell ref="AP72:BA72"/>
    <mergeCell ref="BH72:BI72"/>
    <mergeCell ref="BU72:CH72"/>
    <mergeCell ref="CI72:CT72"/>
    <mergeCell ref="A73:AI73"/>
    <mergeCell ref="AJ73:AO73"/>
    <mergeCell ref="AP73:BA73"/>
    <mergeCell ref="BH73:BI73"/>
    <mergeCell ref="BU73:CH73"/>
    <mergeCell ref="CI73:CT73"/>
    <mergeCell ref="A65:AI65"/>
    <mergeCell ref="AJ65:AO65"/>
    <mergeCell ref="AP65:BA65"/>
    <mergeCell ref="BH65:BI65"/>
    <mergeCell ref="BU65:CH65"/>
    <mergeCell ref="CI65:CT65"/>
    <mergeCell ref="BH60:BI60"/>
    <mergeCell ref="BU60:CH60"/>
    <mergeCell ref="CI60:CT60"/>
    <mergeCell ref="AP66:BA66"/>
    <mergeCell ref="BH66:BI66"/>
    <mergeCell ref="BU66:CH66"/>
    <mergeCell ref="CI66:CT66"/>
    <mergeCell ref="CI62:CT62"/>
    <mergeCell ref="CI61:CT61"/>
    <mergeCell ref="AP64:BA64"/>
    <mergeCell ref="AJ60:AO60"/>
    <mergeCell ref="AP60:BA60"/>
    <mergeCell ref="A59:AI59"/>
    <mergeCell ref="A53:AI53"/>
    <mergeCell ref="AJ53:AO53"/>
    <mergeCell ref="AP53:BA53"/>
    <mergeCell ref="AP51:BA51"/>
    <mergeCell ref="BH51:BI51"/>
    <mergeCell ref="BU51:CH51"/>
    <mergeCell ref="CI51:CT51"/>
    <mergeCell ref="A52:AI52"/>
    <mergeCell ref="AJ52:AO52"/>
    <mergeCell ref="AP52:BA52"/>
    <mergeCell ref="AP47:BA47"/>
    <mergeCell ref="BH47:BI47"/>
    <mergeCell ref="BU47:CH47"/>
    <mergeCell ref="CI47:CT47"/>
    <mergeCell ref="A54:AI54"/>
    <mergeCell ref="AJ54:AO54"/>
    <mergeCell ref="AP54:BA54"/>
    <mergeCell ref="BH54:BI54"/>
    <mergeCell ref="BU54:CH54"/>
    <mergeCell ref="A51:AI51"/>
    <mergeCell ref="BH40:BI40"/>
    <mergeCell ref="BU40:CH40"/>
    <mergeCell ref="CI40:CT40"/>
    <mergeCell ref="A48:AI48"/>
    <mergeCell ref="AJ48:AO48"/>
    <mergeCell ref="AP48:BA48"/>
    <mergeCell ref="BH48:BI48"/>
    <mergeCell ref="BU48:CH48"/>
    <mergeCell ref="CI48:CT48"/>
    <mergeCell ref="A47:AI47"/>
    <mergeCell ref="A37:AI37"/>
    <mergeCell ref="AJ37:AO37"/>
    <mergeCell ref="AP37:BA37"/>
    <mergeCell ref="BH37:BI37"/>
    <mergeCell ref="BU37:CH37"/>
    <mergeCell ref="CI37:CT37"/>
    <mergeCell ref="A31:AI31"/>
    <mergeCell ref="AJ31:AO31"/>
    <mergeCell ref="AP31:BA31"/>
    <mergeCell ref="BH31:BI31"/>
    <mergeCell ref="BU31:CH31"/>
    <mergeCell ref="CI31:CT31"/>
    <mergeCell ref="A22:AI22"/>
    <mergeCell ref="AJ22:AO22"/>
    <mergeCell ref="AP22:BA22"/>
    <mergeCell ref="BH22:BI22"/>
    <mergeCell ref="BU22:CH22"/>
    <mergeCell ref="CI22:CT22"/>
    <mergeCell ref="CI13:CT13"/>
    <mergeCell ref="A19:AI19"/>
    <mergeCell ref="AJ19:AO19"/>
    <mergeCell ref="AP19:BA19"/>
    <mergeCell ref="BH19:BI19"/>
    <mergeCell ref="BU19:CH19"/>
    <mergeCell ref="CI19:CT19"/>
    <mergeCell ref="CI15:CT15"/>
    <mergeCell ref="A16:AI16"/>
    <mergeCell ref="AP16:BA16"/>
    <mergeCell ref="BH44:BI44"/>
    <mergeCell ref="BU44:CH44"/>
    <mergeCell ref="CI44:CT44"/>
    <mergeCell ref="A43:AI43"/>
    <mergeCell ref="AJ43:AO43"/>
    <mergeCell ref="AP43:BA43"/>
    <mergeCell ref="BH43:BI43"/>
    <mergeCell ref="BU43:CH43"/>
    <mergeCell ref="CI43:CT43"/>
    <mergeCell ref="A40:AI40"/>
    <mergeCell ref="AJ40:AO40"/>
    <mergeCell ref="AP40:BA40"/>
    <mergeCell ref="A44:AI44"/>
    <mergeCell ref="AJ44:AO44"/>
    <mergeCell ref="AP44:BA44"/>
    <mergeCell ref="A41:AI41"/>
    <mergeCell ref="AJ41:AO41"/>
    <mergeCell ref="AP41:BA41"/>
    <mergeCell ref="BH41:BI41"/>
    <mergeCell ref="BU41:CH41"/>
    <mergeCell ref="CI41:CT41"/>
    <mergeCell ref="AJ32:AO32"/>
    <mergeCell ref="AP32:BA32"/>
    <mergeCell ref="BH32:BI32"/>
    <mergeCell ref="BU32:CH32"/>
    <mergeCell ref="CI32:CT32"/>
    <mergeCell ref="CI38:CT38"/>
    <mergeCell ref="A23:AI23"/>
    <mergeCell ref="AJ23:AO23"/>
    <mergeCell ref="AP23:BA23"/>
    <mergeCell ref="BH23:BI23"/>
    <mergeCell ref="BU23:CH23"/>
    <mergeCell ref="CI23:CT23"/>
    <mergeCell ref="A20:AI20"/>
    <mergeCell ref="AJ20:AO20"/>
    <mergeCell ref="AP20:BA20"/>
    <mergeCell ref="BH20:BI20"/>
    <mergeCell ref="BU20:CH20"/>
    <mergeCell ref="CI20:CT20"/>
    <mergeCell ref="A212:AI212"/>
    <mergeCell ref="AJ212:AO212"/>
    <mergeCell ref="AP212:BA212"/>
    <mergeCell ref="BH212:BI212"/>
    <mergeCell ref="A14:AI14"/>
    <mergeCell ref="AJ14:AO14"/>
    <mergeCell ref="AP14:BA14"/>
    <mergeCell ref="BH14:BI14"/>
    <mergeCell ref="A38:AI38"/>
    <mergeCell ref="AJ38:AO38"/>
    <mergeCell ref="BH130:BI130"/>
    <mergeCell ref="BH144:BI144"/>
    <mergeCell ref="AJ176:AO176"/>
    <mergeCell ref="A112:AI112"/>
    <mergeCell ref="AJ112:AL112"/>
    <mergeCell ref="AP112:BA112"/>
    <mergeCell ref="BH112:BI112"/>
    <mergeCell ref="A117:AI117"/>
    <mergeCell ref="AP121:BA121"/>
    <mergeCell ref="BH121:BI121"/>
    <mergeCell ref="AJ110:AL110"/>
    <mergeCell ref="AP110:BA110"/>
    <mergeCell ref="BU110:CH110"/>
    <mergeCell ref="CI110:CT110"/>
    <mergeCell ref="E126:AI126"/>
    <mergeCell ref="E127:AI127"/>
    <mergeCell ref="BU112:CH112"/>
    <mergeCell ref="CI112:CT112"/>
    <mergeCell ref="A111:AI111"/>
    <mergeCell ref="AJ111:AL111"/>
    <mergeCell ref="CI107:CT107"/>
    <mergeCell ref="A113:AI113"/>
    <mergeCell ref="AJ113:AL113"/>
    <mergeCell ref="AP113:BA113"/>
    <mergeCell ref="BH113:BI113"/>
    <mergeCell ref="BU113:CH113"/>
    <mergeCell ref="CI113:CT113"/>
    <mergeCell ref="E109:AI109"/>
    <mergeCell ref="BU109:CH109"/>
    <mergeCell ref="CI109:CT109"/>
    <mergeCell ref="CI257:CT257"/>
    <mergeCell ref="BH30:BI30"/>
    <mergeCell ref="BU30:CH30"/>
    <mergeCell ref="CI30:CT30"/>
    <mergeCell ref="BU12:CH12"/>
    <mergeCell ref="CI12:CT12"/>
    <mergeCell ref="BH36:BI36"/>
    <mergeCell ref="BH27:BI27"/>
    <mergeCell ref="BH25:BI25"/>
    <mergeCell ref="CI25:CT25"/>
    <mergeCell ref="A257:AI257"/>
    <mergeCell ref="AJ257:AL257"/>
    <mergeCell ref="AP257:BA257"/>
    <mergeCell ref="BH257:BI257"/>
    <mergeCell ref="BU257:CH257"/>
    <mergeCell ref="AJ240:AL240"/>
    <mergeCell ref="BH250:BI250"/>
    <mergeCell ref="AP251:BA251"/>
    <mergeCell ref="AJ254:AO254"/>
    <mergeCell ref="AP247:BA247"/>
    <mergeCell ref="AJ224:AL224"/>
    <mergeCell ref="AP224:BA224"/>
    <mergeCell ref="BH224:BI224"/>
    <mergeCell ref="BU224:CH224"/>
    <mergeCell ref="A231:AI231"/>
    <mergeCell ref="AJ213:AL213"/>
    <mergeCell ref="AP213:BA213"/>
    <mergeCell ref="BH213:BI213"/>
    <mergeCell ref="BU213:CH213"/>
    <mergeCell ref="A213:AI213"/>
    <mergeCell ref="CI220:CT220"/>
    <mergeCell ref="A221:AI221"/>
    <mergeCell ref="CI221:CT221"/>
    <mergeCell ref="BH220:BI220"/>
    <mergeCell ref="CI222:CT222"/>
    <mergeCell ref="AP240:BA240"/>
    <mergeCell ref="BH240:BI240"/>
    <mergeCell ref="BU240:CH240"/>
    <mergeCell ref="CI240:CT240"/>
    <mergeCell ref="A224:AI224"/>
    <mergeCell ref="A222:AI222"/>
    <mergeCell ref="AJ222:AL222"/>
    <mergeCell ref="AP222:BA222"/>
    <mergeCell ref="BH222:BI222"/>
    <mergeCell ref="BU222:CH222"/>
    <mergeCell ref="CI166:CT166"/>
    <mergeCell ref="CI213:CT213"/>
    <mergeCell ref="BH200:BI200"/>
    <mergeCell ref="BH203:BI203"/>
    <mergeCell ref="A204:AI204"/>
    <mergeCell ref="A205:AI205"/>
    <mergeCell ref="BU212:CH212"/>
    <mergeCell ref="CI212:CT212"/>
    <mergeCell ref="CI205:CT205"/>
    <mergeCell ref="CI208:CT208"/>
    <mergeCell ref="A167:AI167"/>
    <mergeCell ref="AJ167:AL167"/>
    <mergeCell ref="AP167:BA167"/>
    <mergeCell ref="BH167:BI167"/>
    <mergeCell ref="BU167:CH167"/>
    <mergeCell ref="CI167:CT167"/>
    <mergeCell ref="A214:AI214"/>
    <mergeCell ref="AJ214:AO214"/>
    <mergeCell ref="AP214:BA214"/>
    <mergeCell ref="BH214:BI214"/>
    <mergeCell ref="BU214:CH214"/>
    <mergeCell ref="CI214:CT214"/>
    <mergeCell ref="AP179:BA179"/>
    <mergeCell ref="AP175:BA175"/>
    <mergeCell ref="BH182:BI182"/>
    <mergeCell ref="CI216:CT216"/>
    <mergeCell ref="A215:AI215"/>
    <mergeCell ref="AJ215:AO215"/>
    <mergeCell ref="AP215:BA215"/>
    <mergeCell ref="BH215:BI215"/>
    <mergeCell ref="BU215:CH215"/>
    <mergeCell ref="CI215:CT215"/>
    <mergeCell ref="A162:AI162"/>
    <mergeCell ref="AJ162:AL162"/>
    <mergeCell ref="AP162:BA162"/>
    <mergeCell ref="BH162:BI162"/>
    <mergeCell ref="BU162:CH162"/>
    <mergeCell ref="CI162:CT162"/>
    <mergeCell ref="AP161:BA161"/>
    <mergeCell ref="BH161:BI161"/>
    <mergeCell ref="BU161:CH161"/>
    <mergeCell ref="AJ165:AL165"/>
    <mergeCell ref="AJ216:AO216"/>
    <mergeCell ref="AP216:BA216"/>
    <mergeCell ref="AJ161:AO161"/>
    <mergeCell ref="BH216:BI216"/>
    <mergeCell ref="BU216:CH216"/>
    <mergeCell ref="BH165:BI165"/>
    <mergeCell ref="CI45:CT45"/>
    <mergeCell ref="AP45:BA45"/>
    <mergeCell ref="A42:AI42"/>
    <mergeCell ref="AJ42:AO42"/>
    <mergeCell ref="AJ159:AL159"/>
    <mergeCell ref="AP159:BA159"/>
    <mergeCell ref="BH159:BI159"/>
    <mergeCell ref="BU159:CH159"/>
    <mergeCell ref="CI159:CT159"/>
    <mergeCell ref="AP42:BA42"/>
    <mergeCell ref="BU61:CH61"/>
    <mergeCell ref="A27:AI27"/>
    <mergeCell ref="BU39:CH39"/>
    <mergeCell ref="A35:AI35"/>
    <mergeCell ref="BU42:CH42"/>
    <mergeCell ref="A30:AI30"/>
    <mergeCell ref="AJ30:AO30"/>
    <mergeCell ref="AP30:BA30"/>
    <mergeCell ref="BU45:CH45"/>
    <mergeCell ref="A32:AI32"/>
    <mergeCell ref="AP199:BA199"/>
    <mergeCell ref="BH199:BI199"/>
    <mergeCell ref="AP183:BA183"/>
    <mergeCell ref="BH198:BI198"/>
    <mergeCell ref="BH191:BI191"/>
    <mergeCell ref="BH190:BI190"/>
    <mergeCell ref="AP186:BA186"/>
    <mergeCell ref="AJ235:AL235"/>
    <mergeCell ref="A235:AI235"/>
    <mergeCell ref="AP235:BA235"/>
    <mergeCell ref="AP243:BA243"/>
    <mergeCell ref="A239:AI239"/>
    <mergeCell ref="AJ247:AO247"/>
    <mergeCell ref="A240:AI240"/>
    <mergeCell ref="AP238:BA238"/>
    <mergeCell ref="AP244:BA244"/>
    <mergeCell ref="A247:AI247"/>
    <mergeCell ref="AJ223:AL223"/>
    <mergeCell ref="AJ227:AL227"/>
    <mergeCell ref="AJ100:AO100"/>
    <mergeCell ref="AP158:BA158"/>
    <mergeCell ref="AJ158:AL158"/>
    <mergeCell ref="AJ133:AL133"/>
    <mergeCell ref="AP127:BA127"/>
    <mergeCell ref="AJ123:AL123"/>
    <mergeCell ref="AP126:BA126"/>
    <mergeCell ref="AJ181:AL181"/>
    <mergeCell ref="AP154:BA154"/>
    <mergeCell ref="AJ147:AL147"/>
    <mergeCell ref="AJ122:AL122"/>
    <mergeCell ref="AJ125:AL125"/>
    <mergeCell ref="AJ127:AL127"/>
    <mergeCell ref="AJ126:AL126"/>
    <mergeCell ref="AJ140:AL140"/>
    <mergeCell ref="AJ141:AL141"/>
    <mergeCell ref="AP133:BA133"/>
    <mergeCell ref="AJ137:AL137"/>
    <mergeCell ref="BU132:CH132"/>
    <mergeCell ref="AP131:BA131"/>
    <mergeCell ref="CI132:CT132"/>
    <mergeCell ref="AJ154:AL154"/>
    <mergeCell ref="AJ153:AL153"/>
    <mergeCell ref="AP135:BA135"/>
    <mergeCell ref="AP152:BA152"/>
    <mergeCell ref="AJ135:AL135"/>
    <mergeCell ref="AP141:BA141"/>
    <mergeCell ref="AP147:BA147"/>
    <mergeCell ref="AP125:BA125"/>
    <mergeCell ref="AP130:BA130"/>
    <mergeCell ref="AP119:BA119"/>
    <mergeCell ref="CI98:CT98"/>
    <mergeCell ref="AP115:BA115"/>
    <mergeCell ref="AJ130:AL130"/>
    <mergeCell ref="AP122:BA122"/>
    <mergeCell ref="BH100:BI100"/>
    <mergeCell ref="BH107:BI107"/>
    <mergeCell ref="BU107:CH107"/>
    <mergeCell ref="AP140:BA140"/>
    <mergeCell ref="AP160:BA160"/>
    <mergeCell ref="AP144:BA144"/>
    <mergeCell ref="BH46:BI46"/>
    <mergeCell ref="BU78:CH78"/>
    <mergeCell ref="BH78:BI78"/>
    <mergeCell ref="BU100:CH100"/>
    <mergeCell ref="AP100:BA100"/>
    <mergeCell ref="BH132:BI132"/>
    <mergeCell ref="AP123:BA123"/>
    <mergeCell ref="CI152:CT152"/>
    <mergeCell ref="BU172:CH172"/>
    <mergeCell ref="CI161:CT161"/>
    <mergeCell ref="AP166:BA166"/>
    <mergeCell ref="AP149:BA149"/>
    <mergeCell ref="AJ59:AO59"/>
    <mergeCell ref="AP59:BA59"/>
    <mergeCell ref="AJ64:AO64"/>
    <mergeCell ref="AJ61:AO61"/>
    <mergeCell ref="AP61:BA61"/>
    <mergeCell ref="CI154:CT154"/>
    <mergeCell ref="BU147:CH147"/>
    <mergeCell ref="CI147:CT147"/>
    <mergeCell ref="AP172:BA172"/>
    <mergeCell ref="AP165:BA165"/>
    <mergeCell ref="AP145:BA145"/>
    <mergeCell ref="CI160:CT160"/>
    <mergeCell ref="BH152:BI152"/>
    <mergeCell ref="BU152:CH152"/>
    <mergeCell ref="CI148:CT148"/>
    <mergeCell ref="BH133:BI133"/>
    <mergeCell ref="BU133:CH133"/>
    <mergeCell ref="BH139:BI139"/>
    <mergeCell ref="BU141:CH141"/>
    <mergeCell ref="BU148:CH148"/>
    <mergeCell ref="BH140:BI140"/>
    <mergeCell ref="BH147:BI147"/>
    <mergeCell ref="BU134:CH134"/>
    <mergeCell ref="BU145:CH145"/>
    <mergeCell ref="BH134:BI134"/>
    <mergeCell ref="BH138:BI138"/>
    <mergeCell ref="AP139:BA139"/>
    <mergeCell ref="AP138:BA138"/>
    <mergeCell ref="BU138:CH138"/>
    <mergeCell ref="BU160:CH160"/>
    <mergeCell ref="BH149:BI149"/>
    <mergeCell ref="BU149:CH149"/>
    <mergeCell ref="BH160:BI160"/>
    <mergeCell ref="BH158:BI158"/>
    <mergeCell ref="CI158:CT158"/>
    <mergeCell ref="BU166:CH166"/>
    <mergeCell ref="BU154:CH154"/>
    <mergeCell ref="CI168:CT168"/>
    <mergeCell ref="CI141:CT141"/>
    <mergeCell ref="BU168:CH168"/>
    <mergeCell ref="BU165:CH165"/>
    <mergeCell ref="CI165:CT165"/>
    <mergeCell ref="CI149:CT149"/>
    <mergeCell ref="CI153:CT153"/>
    <mergeCell ref="CI219:CT219"/>
    <mergeCell ref="BU234:CH234"/>
    <mergeCell ref="BU223:CH223"/>
    <mergeCell ref="BU228:CH228"/>
    <mergeCell ref="BH221:BI221"/>
    <mergeCell ref="BH228:BI228"/>
    <mergeCell ref="BH231:BI231"/>
    <mergeCell ref="BH223:BI223"/>
    <mergeCell ref="BU227:CH227"/>
    <mergeCell ref="BH219:BI219"/>
    <mergeCell ref="BH227:BI227"/>
    <mergeCell ref="BU221:CH221"/>
    <mergeCell ref="BU220:CH220"/>
    <mergeCell ref="BH206:BI206"/>
    <mergeCell ref="BU206:CH206"/>
    <mergeCell ref="BU183:CH183"/>
    <mergeCell ref="BU219:CH219"/>
    <mergeCell ref="BH208:BI208"/>
    <mergeCell ref="BU198:CH198"/>
    <mergeCell ref="CI207:CT207"/>
    <mergeCell ref="BU193:CH193"/>
    <mergeCell ref="CI172:CT172"/>
    <mergeCell ref="CI157:CT157"/>
    <mergeCell ref="CI169:CT169"/>
    <mergeCell ref="BU182:CH182"/>
    <mergeCell ref="CI176:CT176"/>
    <mergeCell ref="CI186:CT186"/>
    <mergeCell ref="CI183:CT183"/>
    <mergeCell ref="BU169:CH169"/>
    <mergeCell ref="BU1:CT1"/>
    <mergeCell ref="CI75:CT75"/>
    <mergeCell ref="CI46:CT46"/>
    <mergeCell ref="CI84:CT84"/>
    <mergeCell ref="BU114:CH114"/>
    <mergeCell ref="CI35:CT35"/>
    <mergeCell ref="BU29:CH29"/>
    <mergeCell ref="CI29:CT29"/>
    <mergeCell ref="BU59:CH59"/>
    <mergeCell ref="CI42:CT42"/>
    <mergeCell ref="BU34:CH34"/>
    <mergeCell ref="BU75:CH75"/>
    <mergeCell ref="BU247:CH247"/>
    <mergeCell ref="CI244:CT244"/>
    <mergeCell ref="CI125:CT125"/>
    <mergeCell ref="CI144:CT144"/>
    <mergeCell ref="CI139:CT139"/>
    <mergeCell ref="CI228:CT228"/>
    <mergeCell ref="CI227:CT227"/>
    <mergeCell ref="CI206:CT206"/>
    <mergeCell ref="CI254:CT254"/>
    <mergeCell ref="CI239:CT239"/>
    <mergeCell ref="CI187:CT187"/>
    <mergeCell ref="CI250:CT250"/>
    <mergeCell ref="CI243:CT243"/>
    <mergeCell ref="CI247:CT247"/>
    <mergeCell ref="CI238:CT238"/>
    <mergeCell ref="CI203:CT203"/>
    <mergeCell ref="CI191:CT191"/>
    <mergeCell ref="CI204:CT204"/>
    <mergeCell ref="CI93:CT93"/>
    <mergeCell ref="CI193:CT193"/>
    <mergeCell ref="CI114:CT114"/>
    <mergeCell ref="CI140:CT140"/>
    <mergeCell ref="BU144:CH144"/>
    <mergeCell ref="CI138:CT138"/>
    <mergeCell ref="BU140:CH140"/>
    <mergeCell ref="CI133:CT133"/>
    <mergeCell ref="BU126:CH126"/>
    <mergeCell ref="BU157:CH157"/>
    <mergeCell ref="CI115:CT115"/>
    <mergeCell ref="BU84:CH84"/>
    <mergeCell ref="CI100:CT100"/>
    <mergeCell ref="CI223:CT223"/>
    <mergeCell ref="CI118:CT118"/>
    <mergeCell ref="CI78:CT78"/>
    <mergeCell ref="BU205:CH205"/>
    <mergeCell ref="CI126:CT126"/>
    <mergeCell ref="CI123:CT123"/>
    <mergeCell ref="BU135:CH135"/>
    <mergeCell ref="BU25:CH25"/>
    <mergeCell ref="BU27:CH27"/>
    <mergeCell ref="CI71:CT71"/>
    <mergeCell ref="CI39:CT39"/>
    <mergeCell ref="CI224:CT224"/>
    <mergeCell ref="CI81:CT81"/>
    <mergeCell ref="CI59:CT59"/>
    <mergeCell ref="CI49:CT49"/>
    <mergeCell ref="BU203:CH203"/>
    <mergeCell ref="CI67:CT67"/>
    <mergeCell ref="CI26:CT26"/>
    <mergeCell ref="CI17:CT17"/>
    <mergeCell ref="CI18:CT18"/>
    <mergeCell ref="CI27:CT27"/>
    <mergeCell ref="CI36:CT36"/>
    <mergeCell ref="CI33:CT33"/>
    <mergeCell ref="CI28:CT28"/>
    <mergeCell ref="CI34:CT34"/>
    <mergeCell ref="CI3:CT4"/>
    <mergeCell ref="CI5:CT5"/>
    <mergeCell ref="CI6:CT6"/>
    <mergeCell ref="BU17:CH17"/>
    <mergeCell ref="CI24:CT24"/>
    <mergeCell ref="CI11:CT11"/>
    <mergeCell ref="CI16:CT16"/>
    <mergeCell ref="BU14:CH14"/>
    <mergeCell ref="CI14:CT14"/>
    <mergeCell ref="BU13:CH13"/>
    <mergeCell ref="BU3:CH4"/>
    <mergeCell ref="BU6:CH6"/>
    <mergeCell ref="BU16:CH16"/>
    <mergeCell ref="BU24:CH24"/>
    <mergeCell ref="BU8:CH8"/>
    <mergeCell ref="BU18:CH18"/>
    <mergeCell ref="BU5:CH5"/>
    <mergeCell ref="CI234:CT234"/>
    <mergeCell ref="BU243:CH243"/>
    <mergeCell ref="BU115:CH115"/>
    <mergeCell ref="BU235:CH235"/>
    <mergeCell ref="BU208:CH208"/>
    <mergeCell ref="BU181:CH181"/>
    <mergeCell ref="BU119:CH119"/>
    <mergeCell ref="BU127:CH127"/>
    <mergeCell ref="BU207:CH207"/>
    <mergeCell ref="BU239:CH239"/>
    <mergeCell ref="BU180:CH180"/>
    <mergeCell ref="CI122:CT122"/>
    <mergeCell ref="CI119:CT119"/>
    <mergeCell ref="BU200:CH200"/>
    <mergeCell ref="CI200:CT200"/>
    <mergeCell ref="CI198:CT198"/>
    <mergeCell ref="BU153:CH153"/>
    <mergeCell ref="CI135:CT135"/>
    <mergeCell ref="CI199:CT199"/>
    <mergeCell ref="CI127:CT127"/>
    <mergeCell ref="AP33:BA33"/>
    <mergeCell ref="BU95:CH95"/>
    <mergeCell ref="CI95:CT95"/>
    <mergeCell ref="BU90:CH90"/>
    <mergeCell ref="CI91:CT91"/>
    <mergeCell ref="BU92:CH92"/>
    <mergeCell ref="CI90:CT90"/>
    <mergeCell ref="CI92:CT92"/>
    <mergeCell ref="CI94:CT94"/>
    <mergeCell ref="BU91:CH91"/>
    <mergeCell ref="BU28:CH28"/>
    <mergeCell ref="CI99:CT99"/>
    <mergeCell ref="AP18:BA18"/>
    <mergeCell ref="AP34:BA34"/>
    <mergeCell ref="BH34:BI34"/>
    <mergeCell ref="AP27:BA27"/>
    <mergeCell ref="BH29:BI29"/>
    <mergeCell ref="AP29:BA29"/>
    <mergeCell ref="BH26:BI26"/>
    <mergeCell ref="AP25:BA25"/>
    <mergeCell ref="BH39:BI39"/>
    <mergeCell ref="AP39:BA39"/>
    <mergeCell ref="AP36:BA36"/>
    <mergeCell ref="BU35:CH35"/>
    <mergeCell ref="AP38:BA38"/>
    <mergeCell ref="BH38:BI38"/>
    <mergeCell ref="BU38:CH38"/>
    <mergeCell ref="BU36:CH36"/>
    <mergeCell ref="AP75:BA75"/>
    <mergeCell ref="AP81:BA81"/>
    <mergeCell ref="BH68:BI68"/>
    <mergeCell ref="AP71:BA71"/>
    <mergeCell ref="BH74:BI74"/>
    <mergeCell ref="BH33:BI33"/>
    <mergeCell ref="AP46:BA46"/>
    <mergeCell ref="BH75:BI75"/>
    <mergeCell ref="AP49:BA49"/>
    <mergeCell ref="BH49:BI49"/>
    <mergeCell ref="BH84:BI84"/>
    <mergeCell ref="BH81:BI81"/>
    <mergeCell ref="BH64:BI64"/>
    <mergeCell ref="BU49:CH49"/>
    <mergeCell ref="BH59:BI59"/>
    <mergeCell ref="BH61:BI61"/>
    <mergeCell ref="BH52:BI52"/>
    <mergeCell ref="BH62:BI62"/>
    <mergeCell ref="BU62:CH62"/>
    <mergeCell ref="BH53:BI53"/>
    <mergeCell ref="CI54:CT54"/>
    <mergeCell ref="A2:CT2"/>
    <mergeCell ref="CI7:CT7"/>
    <mergeCell ref="A3:AI4"/>
    <mergeCell ref="AJ3:AO4"/>
    <mergeCell ref="AP3:BA4"/>
    <mergeCell ref="BU7:CH7"/>
    <mergeCell ref="A5:AI5"/>
    <mergeCell ref="BB3:BS4"/>
    <mergeCell ref="BT3:BT4"/>
    <mergeCell ref="BH90:BI90"/>
    <mergeCell ref="CI87:CT87"/>
    <mergeCell ref="BH71:BI71"/>
    <mergeCell ref="CI85:CT85"/>
    <mergeCell ref="BU85:CH85"/>
    <mergeCell ref="BU86:CH86"/>
    <mergeCell ref="CI86:CT86"/>
    <mergeCell ref="BU87:CH87"/>
    <mergeCell ref="BU74:CH74"/>
    <mergeCell ref="CI74:CT74"/>
    <mergeCell ref="A13:AI13"/>
    <mergeCell ref="AJ13:AO13"/>
    <mergeCell ref="AP13:BA13"/>
    <mergeCell ref="BH13:BI13"/>
    <mergeCell ref="BH15:BI15"/>
    <mergeCell ref="AP15:BA15"/>
    <mergeCell ref="BU15:CH15"/>
    <mergeCell ref="AP6:BA6"/>
    <mergeCell ref="BU10:CH10"/>
    <mergeCell ref="BB9:BS9"/>
    <mergeCell ref="AJ8:AL8"/>
    <mergeCell ref="BH16:BI16"/>
    <mergeCell ref="AJ16:AO16"/>
    <mergeCell ref="CI8:CT8"/>
    <mergeCell ref="BU9:CH9"/>
    <mergeCell ref="A7:AI7"/>
    <mergeCell ref="A9:AI9"/>
    <mergeCell ref="BB5:BS5"/>
    <mergeCell ref="A6:AI6"/>
    <mergeCell ref="BH8:BI8"/>
    <mergeCell ref="A15:AI15"/>
    <mergeCell ref="BH7:BI7"/>
    <mergeCell ref="BU11:CH11"/>
    <mergeCell ref="AP12:BA12"/>
    <mergeCell ref="BH12:BI12"/>
    <mergeCell ref="CI9:CT9"/>
    <mergeCell ref="BH11:BI11"/>
    <mergeCell ref="CI10:CT10"/>
    <mergeCell ref="A12:AI12"/>
    <mergeCell ref="AJ12:AO12"/>
    <mergeCell ref="A8:AI8"/>
    <mergeCell ref="AP11:BA11"/>
    <mergeCell ref="A10:AI10"/>
    <mergeCell ref="BH6:BI6"/>
    <mergeCell ref="AJ10:AO10"/>
    <mergeCell ref="AP10:BA10"/>
    <mergeCell ref="BH10:BI10"/>
    <mergeCell ref="AP9:BA9"/>
    <mergeCell ref="AJ11:AO11"/>
    <mergeCell ref="A11:AI11"/>
    <mergeCell ref="AJ5:AO5"/>
    <mergeCell ref="AP5:BA5"/>
    <mergeCell ref="AP7:BA7"/>
    <mergeCell ref="AP8:BA8"/>
    <mergeCell ref="AJ15:AO15"/>
    <mergeCell ref="AJ9:AO9"/>
    <mergeCell ref="AJ7:AL7"/>
    <mergeCell ref="AJ6:AL6"/>
    <mergeCell ref="A33:AI33"/>
    <mergeCell ref="BH18:BI18"/>
    <mergeCell ref="A18:AI18"/>
    <mergeCell ref="AJ34:AO34"/>
    <mergeCell ref="AJ26:AL26"/>
    <mergeCell ref="A28:AI28"/>
    <mergeCell ref="AJ28:AO28"/>
    <mergeCell ref="AJ33:AO33"/>
    <mergeCell ref="AJ29:AO29"/>
    <mergeCell ref="A29:AI29"/>
    <mergeCell ref="AP17:BA17"/>
    <mergeCell ref="A24:AI24"/>
    <mergeCell ref="BH17:BI17"/>
    <mergeCell ref="AJ27:AL27"/>
    <mergeCell ref="AP24:BA24"/>
    <mergeCell ref="A25:AI25"/>
    <mergeCell ref="AJ25:AL25"/>
    <mergeCell ref="AJ17:AO17"/>
    <mergeCell ref="A17:AI17"/>
    <mergeCell ref="AP26:BA26"/>
    <mergeCell ref="A45:AI45"/>
    <mergeCell ref="AJ45:AO45"/>
    <mergeCell ref="A39:AI39"/>
    <mergeCell ref="BU26:CH26"/>
    <mergeCell ref="BU33:CH33"/>
    <mergeCell ref="A34:AI34"/>
    <mergeCell ref="BH35:BI35"/>
    <mergeCell ref="A36:AI36"/>
    <mergeCell ref="AP35:BA35"/>
    <mergeCell ref="A26:AI26"/>
    <mergeCell ref="A49:AI49"/>
    <mergeCell ref="AJ49:AO49"/>
    <mergeCell ref="A46:AI46"/>
    <mergeCell ref="A75:AI75"/>
    <mergeCell ref="AJ75:AL75"/>
    <mergeCell ref="AJ46:AO46"/>
    <mergeCell ref="A61:AI61"/>
    <mergeCell ref="AJ47:AO47"/>
    <mergeCell ref="AJ51:AO51"/>
    <mergeCell ref="A60:AI60"/>
    <mergeCell ref="A62:AI62"/>
    <mergeCell ref="AP84:BA84"/>
    <mergeCell ref="A64:AI64"/>
    <mergeCell ref="A71:AI71"/>
    <mergeCell ref="AJ71:AO71"/>
    <mergeCell ref="A86:AI86"/>
    <mergeCell ref="A78:AI78"/>
    <mergeCell ref="AJ81:AL81"/>
    <mergeCell ref="AJ78:AL78"/>
    <mergeCell ref="A81:AI81"/>
    <mergeCell ref="AJ84:AO84"/>
    <mergeCell ref="AJ85:AL85"/>
    <mergeCell ref="AJ87:AO87"/>
    <mergeCell ref="AP90:BA90"/>
    <mergeCell ref="AP78:BA78"/>
    <mergeCell ref="AP85:BA85"/>
    <mergeCell ref="AJ90:AO90"/>
    <mergeCell ref="AP86:BA86"/>
    <mergeCell ref="A90:AI90"/>
    <mergeCell ref="A131:AI131"/>
    <mergeCell ref="A133:AI133"/>
    <mergeCell ref="E153:AI153"/>
    <mergeCell ref="A135:AI135"/>
    <mergeCell ref="A132:AI132"/>
    <mergeCell ref="A134:AI134"/>
    <mergeCell ref="A138:AI138"/>
    <mergeCell ref="A152:AI152"/>
    <mergeCell ref="E110:AI110"/>
    <mergeCell ref="AJ179:AL179"/>
    <mergeCell ref="AJ166:AL166"/>
    <mergeCell ref="A144:AI144"/>
    <mergeCell ref="A140:AI140"/>
    <mergeCell ref="A166:AI166"/>
    <mergeCell ref="AJ139:AL139"/>
    <mergeCell ref="A160:AI160"/>
    <mergeCell ref="A176:AI176"/>
    <mergeCell ref="AJ160:AL160"/>
    <mergeCell ref="AJ151:AL151"/>
    <mergeCell ref="A183:AI183"/>
    <mergeCell ref="A175:AI175"/>
    <mergeCell ref="A169:AI169"/>
    <mergeCell ref="A172:AI172"/>
    <mergeCell ref="A181:AI181"/>
    <mergeCell ref="A159:AI159"/>
    <mergeCell ref="A180:AI180"/>
    <mergeCell ref="A182:AI182"/>
    <mergeCell ref="A179:AI179"/>
    <mergeCell ref="A165:AI165"/>
    <mergeCell ref="A187:AI187"/>
    <mergeCell ref="A198:AI198"/>
    <mergeCell ref="A197:AI197"/>
    <mergeCell ref="A161:AI161"/>
    <mergeCell ref="A168:AI168"/>
    <mergeCell ref="AP211:BA211"/>
    <mergeCell ref="AJ206:AO206"/>
    <mergeCell ref="AP204:BA204"/>
    <mergeCell ref="AJ204:AL204"/>
    <mergeCell ref="A190:AI190"/>
    <mergeCell ref="A193:AI193"/>
    <mergeCell ref="A199:AI199"/>
    <mergeCell ref="AJ199:AL199"/>
    <mergeCell ref="A191:AI191"/>
    <mergeCell ref="A200:AI200"/>
    <mergeCell ref="AP208:BA208"/>
    <mergeCell ref="AJ193:AL193"/>
    <mergeCell ref="AP193:BA193"/>
    <mergeCell ref="AJ200:AO200"/>
    <mergeCell ref="A194:AI194"/>
    <mergeCell ref="A208:AI208"/>
    <mergeCell ref="A207:AI207"/>
    <mergeCell ref="AP198:BA198"/>
    <mergeCell ref="AP207:BA207"/>
    <mergeCell ref="A206:AI206"/>
    <mergeCell ref="A219:AI219"/>
    <mergeCell ref="AJ219:AL219"/>
    <mergeCell ref="AP219:BA219"/>
    <mergeCell ref="AP206:BA206"/>
    <mergeCell ref="A216:AI216"/>
    <mergeCell ref="AP231:BA231"/>
    <mergeCell ref="A227:AI227"/>
    <mergeCell ref="A223:AI223"/>
    <mergeCell ref="AP221:BA221"/>
    <mergeCell ref="AJ220:AL220"/>
    <mergeCell ref="AJ207:AL207"/>
    <mergeCell ref="AJ211:AL211"/>
    <mergeCell ref="AP228:BA228"/>
    <mergeCell ref="A211:AI211"/>
    <mergeCell ref="AP220:BA220"/>
    <mergeCell ref="AP205:BA205"/>
    <mergeCell ref="BH204:BI204"/>
    <mergeCell ref="AP203:BA203"/>
    <mergeCell ref="BH207:BI207"/>
    <mergeCell ref="BU199:CH199"/>
    <mergeCell ref="AJ244:AL244"/>
    <mergeCell ref="AJ238:AO238"/>
    <mergeCell ref="BH234:BI234"/>
    <mergeCell ref="BH235:BI235"/>
    <mergeCell ref="BH205:BI205"/>
    <mergeCell ref="AJ234:AO234"/>
    <mergeCell ref="AP234:BA234"/>
    <mergeCell ref="AJ231:AO231"/>
    <mergeCell ref="BH211:BI211"/>
    <mergeCell ref="CI258:CT258"/>
    <mergeCell ref="CI251:CT251"/>
    <mergeCell ref="BU251:CH251"/>
    <mergeCell ref="BU254:CH254"/>
    <mergeCell ref="CI235:CT235"/>
    <mergeCell ref="AP250:BA250"/>
    <mergeCell ref="BH243:BI243"/>
    <mergeCell ref="BH238:BI238"/>
    <mergeCell ref="BU179:CH179"/>
    <mergeCell ref="CI175:CT175"/>
    <mergeCell ref="CI180:CT180"/>
    <mergeCell ref="CI182:CT182"/>
    <mergeCell ref="BU176:CH176"/>
    <mergeCell ref="CI179:CT179"/>
    <mergeCell ref="CI181:CT181"/>
    <mergeCell ref="CI190:CT190"/>
    <mergeCell ref="A243:AI243"/>
    <mergeCell ref="A238:AI238"/>
    <mergeCell ref="A234:AI234"/>
    <mergeCell ref="BH244:BI244"/>
    <mergeCell ref="BH181:BI181"/>
    <mergeCell ref="BU250:CH250"/>
    <mergeCell ref="BU231:CH231"/>
    <mergeCell ref="BU186:CH186"/>
    <mergeCell ref="AP182:BA182"/>
    <mergeCell ref="AP190:BA190"/>
    <mergeCell ref="CI231:CT231"/>
    <mergeCell ref="CI211:CT211"/>
    <mergeCell ref="BU244:CH244"/>
    <mergeCell ref="BU175:CH175"/>
    <mergeCell ref="CI134:CT134"/>
    <mergeCell ref="BH148:BI148"/>
    <mergeCell ref="BU187:CH187"/>
    <mergeCell ref="BH186:BI186"/>
    <mergeCell ref="BH180:BI180"/>
    <mergeCell ref="BU190:CH190"/>
    <mergeCell ref="A158:AI158"/>
    <mergeCell ref="BH166:BI166"/>
    <mergeCell ref="E154:AI154"/>
    <mergeCell ref="AP153:BA153"/>
    <mergeCell ref="AJ149:AL149"/>
    <mergeCell ref="A147:AI147"/>
    <mergeCell ref="A149:AI149"/>
    <mergeCell ref="AP151:BA151"/>
    <mergeCell ref="AJ152:AL152"/>
    <mergeCell ref="AP157:BA157"/>
    <mergeCell ref="A125:AI125"/>
    <mergeCell ref="AJ144:AL144"/>
    <mergeCell ref="AJ119:AL119"/>
    <mergeCell ref="A157:AI157"/>
    <mergeCell ref="A141:AI141"/>
    <mergeCell ref="AJ157:AL157"/>
    <mergeCell ref="A139:AI139"/>
    <mergeCell ref="AJ132:AL132"/>
    <mergeCell ref="AJ131:AO131"/>
    <mergeCell ref="A137:AI137"/>
    <mergeCell ref="A148:AI148"/>
    <mergeCell ref="AJ148:AL148"/>
    <mergeCell ref="AP148:BA148"/>
    <mergeCell ref="E123:AI123"/>
    <mergeCell ref="A130:AI130"/>
    <mergeCell ref="E119:AI119"/>
    <mergeCell ref="AJ134:AL134"/>
    <mergeCell ref="A145:AI145"/>
    <mergeCell ref="AJ145:AO145"/>
    <mergeCell ref="A122:AI122"/>
    <mergeCell ref="BH168:BI168"/>
    <mergeCell ref="BU158:CH158"/>
    <mergeCell ref="BU125:CH125"/>
    <mergeCell ref="BU130:CH130"/>
    <mergeCell ref="BH169:BI169"/>
    <mergeCell ref="AP169:BA169"/>
    <mergeCell ref="BU139:CH139"/>
    <mergeCell ref="BH141:BI141"/>
    <mergeCell ref="BH131:BI131"/>
    <mergeCell ref="AP132:BA132"/>
    <mergeCell ref="BH179:BI179"/>
    <mergeCell ref="BH172:BI172"/>
    <mergeCell ref="AP181:BA181"/>
    <mergeCell ref="AP180:BA180"/>
    <mergeCell ref="BH183:BI183"/>
    <mergeCell ref="BH187:BI187"/>
    <mergeCell ref="AP200:BA200"/>
    <mergeCell ref="BU191:CH191"/>
    <mergeCell ref="BH193:BI193"/>
    <mergeCell ref="AJ243:AL243"/>
    <mergeCell ref="AJ239:AL239"/>
    <mergeCell ref="BU204:CH204"/>
    <mergeCell ref="BU211:CH211"/>
    <mergeCell ref="BU238:CH238"/>
    <mergeCell ref="BH239:BI239"/>
    <mergeCell ref="AP227:BA227"/>
    <mergeCell ref="BH247:BI247"/>
    <mergeCell ref="AJ208:AO208"/>
    <mergeCell ref="AP239:BA239"/>
    <mergeCell ref="BH157:BI157"/>
    <mergeCell ref="A228:AI228"/>
    <mergeCell ref="AP191:BA191"/>
    <mergeCell ref="AP176:BA176"/>
    <mergeCell ref="AJ168:AL168"/>
    <mergeCell ref="A186:AI186"/>
    <mergeCell ref="AP168:BA168"/>
    <mergeCell ref="CI194:CT194"/>
    <mergeCell ref="CI197:CT197"/>
    <mergeCell ref="AP187:BA187"/>
    <mergeCell ref="AJ169:AO169"/>
    <mergeCell ref="AJ182:AL182"/>
    <mergeCell ref="AJ190:AL190"/>
    <mergeCell ref="AJ187:AO187"/>
    <mergeCell ref="AJ180:AL180"/>
    <mergeCell ref="AJ172:AL172"/>
    <mergeCell ref="AJ175:AO175"/>
    <mergeCell ref="A255:AI255"/>
    <mergeCell ref="AJ255:AL255"/>
    <mergeCell ref="AJ198:AL198"/>
    <mergeCell ref="AJ251:AL251"/>
    <mergeCell ref="AJ250:AO250"/>
    <mergeCell ref="AJ205:AO205"/>
    <mergeCell ref="AJ228:AL228"/>
    <mergeCell ref="A250:AI250"/>
    <mergeCell ref="AJ203:AL203"/>
    <mergeCell ref="A244:AI244"/>
    <mergeCell ref="BH251:BI251"/>
    <mergeCell ref="CI255:CT255"/>
    <mergeCell ref="A256:AI256"/>
    <mergeCell ref="AJ256:AL256"/>
    <mergeCell ref="AP256:BA256"/>
    <mergeCell ref="BH256:BI256"/>
    <mergeCell ref="BU256:CH256"/>
    <mergeCell ref="A251:AI251"/>
    <mergeCell ref="A254:AI254"/>
    <mergeCell ref="BH254:BI254"/>
    <mergeCell ref="CI256:CT256"/>
    <mergeCell ref="AP255:BA255"/>
    <mergeCell ref="BH255:BI255"/>
    <mergeCell ref="BU255:CH255"/>
    <mergeCell ref="BU258:CH258"/>
    <mergeCell ref="A259:AI259"/>
    <mergeCell ref="AJ259:AL259"/>
    <mergeCell ref="AP259:BA259"/>
    <mergeCell ref="BH259:BI259"/>
    <mergeCell ref="BU259:CH259"/>
    <mergeCell ref="BH258:BI258"/>
    <mergeCell ref="AP258:BA258"/>
    <mergeCell ref="AJ258:AL258"/>
    <mergeCell ref="CI259:CT259"/>
    <mergeCell ref="A262:AI262"/>
    <mergeCell ref="AJ262:AL262"/>
    <mergeCell ref="AP262:BA262"/>
    <mergeCell ref="BH262:BI262"/>
    <mergeCell ref="BU262:CH262"/>
    <mergeCell ref="CI262:CT262"/>
    <mergeCell ref="BB264:BS264"/>
    <mergeCell ref="BU264:CH264"/>
    <mergeCell ref="CI264:CT264"/>
    <mergeCell ref="A264:AI264"/>
    <mergeCell ref="AJ264:AO264"/>
    <mergeCell ref="AP264:BA264"/>
    <mergeCell ref="A258:AI258"/>
    <mergeCell ref="AP254:BA254"/>
    <mergeCell ref="BU81:CH81"/>
    <mergeCell ref="A98:AI98"/>
    <mergeCell ref="A220:AI220"/>
    <mergeCell ref="A203:AI203"/>
    <mergeCell ref="AP91:BA91"/>
    <mergeCell ref="AP93:BA93"/>
    <mergeCell ref="BH93:BI93"/>
    <mergeCell ref="BH92:BI92"/>
    <mergeCell ref="A92:AI92"/>
    <mergeCell ref="A100:AI100"/>
    <mergeCell ref="AJ102:AO102"/>
    <mergeCell ref="AP102:BA102"/>
    <mergeCell ref="AP107:BA107"/>
    <mergeCell ref="AJ107:AL107"/>
    <mergeCell ref="A97:AI97"/>
    <mergeCell ref="AJ97:AL97"/>
    <mergeCell ref="AP97:BA97"/>
    <mergeCell ref="AP92:BA92"/>
    <mergeCell ref="A102:AI102"/>
    <mergeCell ref="AJ103:AL103"/>
    <mergeCell ref="AP103:BA103"/>
    <mergeCell ref="AP104:BA104"/>
    <mergeCell ref="A107:AI107"/>
    <mergeCell ref="A118:AI118"/>
    <mergeCell ref="E115:AI115"/>
    <mergeCell ref="E114:AI114"/>
    <mergeCell ref="AJ109:AL109"/>
    <mergeCell ref="AP109:BA109"/>
    <mergeCell ref="AJ138:AL138"/>
    <mergeCell ref="AJ98:AL98"/>
    <mergeCell ref="AJ115:AL115"/>
    <mergeCell ref="AJ114:AL114"/>
    <mergeCell ref="AP118:BA118"/>
    <mergeCell ref="AP108:BA108"/>
    <mergeCell ref="AP134:BA134"/>
    <mergeCell ref="AJ117:AL117"/>
    <mergeCell ref="AP117:BA117"/>
    <mergeCell ref="AJ118:AL118"/>
    <mergeCell ref="BH122:BI122"/>
    <mergeCell ref="CI145:CT145"/>
    <mergeCell ref="BH125:BI125"/>
    <mergeCell ref="BH118:BI118"/>
    <mergeCell ref="BH145:BI145"/>
    <mergeCell ref="CI131:CT131"/>
    <mergeCell ref="BU131:CH131"/>
    <mergeCell ref="BU123:CH123"/>
    <mergeCell ref="CI130:CT130"/>
    <mergeCell ref="BH135:BI135"/>
    <mergeCell ref="AP223:BA223"/>
    <mergeCell ref="AJ221:AO221"/>
    <mergeCell ref="AJ197:AL197"/>
    <mergeCell ref="AP197:BA197"/>
    <mergeCell ref="BU64:CH64"/>
    <mergeCell ref="BU94:CH94"/>
    <mergeCell ref="AP94:BA94"/>
    <mergeCell ref="BH94:BI94"/>
    <mergeCell ref="AP74:BA74"/>
    <mergeCell ref="AJ69:AL69"/>
    <mergeCell ref="BH99:BI99"/>
    <mergeCell ref="BU99:CH99"/>
    <mergeCell ref="AJ67:AO67"/>
    <mergeCell ref="BU98:CH98"/>
    <mergeCell ref="AP98:BA98"/>
    <mergeCell ref="BH98:BI98"/>
    <mergeCell ref="AJ86:AL86"/>
    <mergeCell ref="AP95:BA95"/>
    <mergeCell ref="AJ91:AL91"/>
    <mergeCell ref="AJ92:AL92"/>
    <mergeCell ref="BH67:BI67"/>
    <mergeCell ref="BU67:CH67"/>
    <mergeCell ref="A74:AI74"/>
    <mergeCell ref="AJ74:AO74"/>
    <mergeCell ref="BH91:BI91"/>
    <mergeCell ref="BH85:BI85"/>
    <mergeCell ref="BH86:BI86"/>
    <mergeCell ref="AP87:BA87"/>
    <mergeCell ref="A87:AI87"/>
    <mergeCell ref="A91:AI91"/>
    <mergeCell ref="A66:AI66"/>
    <mergeCell ref="AJ66:AO66"/>
    <mergeCell ref="A93:AI93"/>
    <mergeCell ref="AJ93:AL93"/>
    <mergeCell ref="BH87:BI87"/>
    <mergeCell ref="BU71:CH71"/>
    <mergeCell ref="A85:AI85"/>
    <mergeCell ref="A69:AI69"/>
    <mergeCell ref="AP69:BA69"/>
    <mergeCell ref="BH69:BI69"/>
    <mergeCell ref="A50:AI50"/>
    <mergeCell ref="AJ50:AO50"/>
    <mergeCell ref="BU50:CH50"/>
    <mergeCell ref="AP50:BA50"/>
    <mergeCell ref="BH50:BI50"/>
    <mergeCell ref="AP68:BA68"/>
    <mergeCell ref="BU68:CH68"/>
    <mergeCell ref="A67:AI67"/>
    <mergeCell ref="AJ62:AL62"/>
    <mergeCell ref="AP62:BA62"/>
    <mergeCell ref="A55:AI55"/>
    <mergeCell ref="AJ55:AO55"/>
    <mergeCell ref="AP55:BA55"/>
    <mergeCell ref="BH55:BI55"/>
    <mergeCell ref="BU55:CH55"/>
    <mergeCell ref="CI55:CT55"/>
    <mergeCell ref="A56:AI56"/>
    <mergeCell ref="AJ56:AO56"/>
    <mergeCell ref="AP56:BA56"/>
    <mergeCell ref="BH56:BI56"/>
    <mergeCell ref="BU56:CH56"/>
    <mergeCell ref="CI56:CT56"/>
    <mergeCell ref="A58:AI58"/>
    <mergeCell ref="AJ58:AO58"/>
    <mergeCell ref="AP58:BA58"/>
    <mergeCell ref="BH58:BI58"/>
    <mergeCell ref="BU58:CH58"/>
    <mergeCell ref="CI58:CT58"/>
    <mergeCell ref="AJ194:AO194"/>
    <mergeCell ref="AP194:BA194"/>
    <mergeCell ref="BH194:BI194"/>
    <mergeCell ref="BU194:CH194"/>
    <mergeCell ref="AJ183:AO183"/>
    <mergeCell ref="AJ191:AO191"/>
    <mergeCell ref="AJ186:AL186"/>
    <mergeCell ref="BU185:CH185"/>
    <mergeCell ref="AP114:BA114"/>
    <mergeCell ref="BH197:BI197"/>
    <mergeCell ref="BU197:CH197"/>
    <mergeCell ref="A63:AI63"/>
    <mergeCell ref="AJ63:AO63"/>
    <mergeCell ref="AP63:BA63"/>
    <mergeCell ref="BH63:BI63"/>
    <mergeCell ref="BU63:CH63"/>
    <mergeCell ref="BH95:BI95"/>
    <mergeCell ref="E108:AI108"/>
    <mergeCell ref="AJ108:AL108"/>
    <mergeCell ref="CI63:CT63"/>
    <mergeCell ref="AP76:BA76"/>
    <mergeCell ref="BH76:BI76"/>
    <mergeCell ref="BU76:CH76"/>
    <mergeCell ref="CI76:CT76"/>
    <mergeCell ref="BU108:CH108"/>
    <mergeCell ref="CI108:CT108"/>
    <mergeCell ref="BH102:BI102"/>
    <mergeCell ref="AP67:BA67"/>
    <mergeCell ref="BU70:CH70"/>
    <mergeCell ref="CI70:CT70"/>
    <mergeCell ref="CI68:CT68"/>
    <mergeCell ref="CI50:CT50"/>
    <mergeCell ref="CI52:CT52"/>
    <mergeCell ref="CI64:CT64"/>
    <mergeCell ref="BU52:CH52"/>
    <mergeCell ref="CI69:CT69"/>
    <mergeCell ref="BU53:CH53"/>
    <mergeCell ref="BU69:CH69"/>
    <mergeCell ref="AJ101:AO101"/>
    <mergeCell ref="AP101:BA101"/>
    <mergeCell ref="BH101:BI101"/>
    <mergeCell ref="BU101:CH101"/>
    <mergeCell ref="A94:AI94"/>
    <mergeCell ref="BU102:CH102"/>
    <mergeCell ref="A95:AI95"/>
    <mergeCell ref="A99:AI99"/>
    <mergeCell ref="AJ99:AL99"/>
    <mergeCell ref="AP99:BA99"/>
    <mergeCell ref="A70:AI70"/>
    <mergeCell ref="AJ94:AL94"/>
    <mergeCell ref="AJ95:AL95"/>
    <mergeCell ref="CI102:CT102"/>
    <mergeCell ref="E103:AI103"/>
    <mergeCell ref="BU103:CH103"/>
    <mergeCell ref="CI103:CT103"/>
    <mergeCell ref="A84:AI84"/>
    <mergeCell ref="BU93:CH93"/>
    <mergeCell ref="A101:AI101"/>
    <mergeCell ref="AJ104:AL104"/>
    <mergeCell ref="BU104:CH104"/>
    <mergeCell ref="CI104:CT104"/>
    <mergeCell ref="CI101:CT101"/>
    <mergeCell ref="AJ24:AO24"/>
    <mergeCell ref="AJ39:AO39"/>
    <mergeCell ref="BH42:BI42"/>
    <mergeCell ref="BH45:BI45"/>
    <mergeCell ref="CI53:CT53"/>
    <mergeCell ref="BU46:CH46"/>
    <mergeCell ref="AJ18:AO18"/>
    <mergeCell ref="BU77:CH77"/>
    <mergeCell ref="CI77:CT77"/>
    <mergeCell ref="A77:AI77"/>
    <mergeCell ref="AJ77:AL77"/>
    <mergeCell ref="AP77:BA77"/>
    <mergeCell ref="BH77:BI77"/>
    <mergeCell ref="A76:AI76"/>
    <mergeCell ref="AJ76:AL76"/>
    <mergeCell ref="A21:AI21"/>
    <mergeCell ref="AP21:BA21"/>
    <mergeCell ref="BH21:BI21"/>
    <mergeCell ref="BU21:CH21"/>
    <mergeCell ref="CI21:CT21"/>
    <mergeCell ref="AJ21:AO21"/>
    <mergeCell ref="AJ36:AO36"/>
    <mergeCell ref="AJ35:AO35"/>
    <mergeCell ref="BH24:BI24"/>
    <mergeCell ref="AP28:BA28"/>
    <mergeCell ref="BH28:BI28"/>
    <mergeCell ref="AJ70:AO70"/>
    <mergeCell ref="AP70:BA70"/>
    <mergeCell ref="BH70:BI70"/>
    <mergeCell ref="A68:AI68"/>
    <mergeCell ref="AJ68:AO68"/>
    <mergeCell ref="A185:AI185"/>
    <mergeCell ref="AJ185:AL185"/>
    <mergeCell ref="AP185:BA185"/>
    <mergeCell ref="BH185:BI185"/>
    <mergeCell ref="E104:AI104"/>
    <mergeCell ref="CI185:CT185"/>
    <mergeCell ref="A184:AI184"/>
    <mergeCell ref="AJ184:AL184"/>
    <mergeCell ref="AP184:BA184"/>
    <mergeCell ref="BH184:BI184"/>
    <mergeCell ref="BU184:CH184"/>
    <mergeCell ref="CI184:CT184"/>
    <mergeCell ref="A189:AI189"/>
    <mergeCell ref="AJ189:AL189"/>
    <mergeCell ref="AP189:BA189"/>
    <mergeCell ref="BH189:BI189"/>
    <mergeCell ref="BU189:CH189"/>
    <mergeCell ref="CI189:CT189"/>
    <mergeCell ref="A188:AI188"/>
    <mergeCell ref="AJ188:AL188"/>
    <mergeCell ref="AP188:BA188"/>
    <mergeCell ref="BH188:BI188"/>
    <mergeCell ref="BU188:CH188"/>
    <mergeCell ref="CI188:CT188"/>
    <mergeCell ref="A196:AI196"/>
    <mergeCell ref="AJ196:AL196"/>
    <mergeCell ref="AP196:BA196"/>
    <mergeCell ref="BH196:BI196"/>
    <mergeCell ref="BU196:CH196"/>
    <mergeCell ref="CI196:CT196"/>
    <mergeCell ref="A195:AI195"/>
    <mergeCell ref="AJ195:AL195"/>
    <mergeCell ref="AP195:BA195"/>
    <mergeCell ref="BH195:BI195"/>
    <mergeCell ref="BU195:CH195"/>
    <mergeCell ref="CI195:CT195"/>
    <mergeCell ref="A202:AI202"/>
    <mergeCell ref="AJ202:AL202"/>
    <mergeCell ref="AP202:BA202"/>
    <mergeCell ref="BH202:BI202"/>
    <mergeCell ref="BU202:CH202"/>
    <mergeCell ref="CI202:CT202"/>
    <mergeCell ref="A201:AI201"/>
    <mergeCell ref="AJ201:AL201"/>
    <mergeCell ref="AP201:BA201"/>
    <mergeCell ref="BH201:BI201"/>
    <mergeCell ref="BU201:CH201"/>
    <mergeCell ref="CI201:CT201"/>
    <mergeCell ref="A210:AI210"/>
    <mergeCell ref="AJ210:AL210"/>
    <mergeCell ref="AP210:BA210"/>
    <mergeCell ref="BH210:BI210"/>
    <mergeCell ref="BU210:CH210"/>
    <mergeCell ref="CI210:CT210"/>
    <mergeCell ref="A209:AI209"/>
    <mergeCell ref="AJ209:AL209"/>
    <mergeCell ref="AP209:BA209"/>
    <mergeCell ref="BH209:BI209"/>
    <mergeCell ref="BU209:CH209"/>
    <mergeCell ref="CI209:CT209"/>
    <mergeCell ref="A218:AI218"/>
    <mergeCell ref="AJ218:AL218"/>
    <mergeCell ref="AP218:BA218"/>
    <mergeCell ref="BH218:BI218"/>
    <mergeCell ref="BU218:CH218"/>
    <mergeCell ref="CI218:CT218"/>
    <mergeCell ref="A217:AI217"/>
    <mergeCell ref="AJ217:AL217"/>
    <mergeCell ref="AP217:BA217"/>
    <mergeCell ref="BH217:BI217"/>
    <mergeCell ref="BU217:CH217"/>
    <mergeCell ref="CI217:CT217"/>
    <mergeCell ref="A261:AI261"/>
    <mergeCell ref="AJ261:AL261"/>
    <mergeCell ref="AP261:BA261"/>
    <mergeCell ref="BH261:BI261"/>
    <mergeCell ref="BU261:CH261"/>
    <mergeCell ref="CI261:CT261"/>
    <mergeCell ref="A260:AI260"/>
    <mergeCell ref="AJ260:AL260"/>
    <mergeCell ref="AP260:BA260"/>
    <mergeCell ref="BH260:BI260"/>
    <mergeCell ref="BU260:CH260"/>
    <mergeCell ref="CI260:CT260"/>
    <mergeCell ref="A253:AI253"/>
    <mergeCell ref="AJ253:AO253"/>
    <mergeCell ref="AP253:BA253"/>
    <mergeCell ref="BH253:BI253"/>
    <mergeCell ref="BU253:CH253"/>
    <mergeCell ref="CI253:CT253"/>
    <mergeCell ref="A252:AI252"/>
    <mergeCell ref="AJ252:AO252"/>
    <mergeCell ref="AP252:BA252"/>
    <mergeCell ref="BH252:BI252"/>
    <mergeCell ref="BU252:CH252"/>
    <mergeCell ref="CI252:CT252"/>
    <mergeCell ref="A249:AI249"/>
    <mergeCell ref="AJ249:AO249"/>
    <mergeCell ref="AP249:BA249"/>
    <mergeCell ref="BH249:BI249"/>
    <mergeCell ref="BU249:CH249"/>
    <mergeCell ref="CI249:CT249"/>
    <mergeCell ref="A248:AI248"/>
    <mergeCell ref="AJ248:AO248"/>
    <mergeCell ref="AP248:BA248"/>
    <mergeCell ref="BH248:BI248"/>
    <mergeCell ref="BU248:CH248"/>
    <mergeCell ref="CI248:CT248"/>
    <mergeCell ref="A246:AI246"/>
    <mergeCell ref="AJ246:AO246"/>
    <mergeCell ref="AP246:BA246"/>
    <mergeCell ref="BH246:BI246"/>
    <mergeCell ref="BU246:CH246"/>
    <mergeCell ref="CI246:CT246"/>
    <mergeCell ref="A245:AI245"/>
    <mergeCell ref="AJ245:AO245"/>
    <mergeCell ref="AP245:BA245"/>
    <mergeCell ref="BH245:BI245"/>
    <mergeCell ref="BU245:CH245"/>
    <mergeCell ref="CI245:CT245"/>
    <mergeCell ref="A242:AI242"/>
    <mergeCell ref="AJ242:AL242"/>
    <mergeCell ref="AP242:BA242"/>
    <mergeCell ref="BH242:BI242"/>
    <mergeCell ref="BU242:CH242"/>
    <mergeCell ref="CI242:CT242"/>
    <mergeCell ref="A241:AI241"/>
    <mergeCell ref="AJ241:AL241"/>
    <mergeCell ref="AP241:BA241"/>
    <mergeCell ref="BH241:BI241"/>
    <mergeCell ref="BU241:CH241"/>
    <mergeCell ref="CI241:CT241"/>
    <mergeCell ref="A237:AI237"/>
    <mergeCell ref="AJ237:AO237"/>
    <mergeCell ref="AP237:BA237"/>
    <mergeCell ref="BH237:BI237"/>
    <mergeCell ref="BU237:CH237"/>
    <mergeCell ref="CI237:CT237"/>
    <mergeCell ref="A236:AI236"/>
    <mergeCell ref="AJ236:AO236"/>
    <mergeCell ref="AP236:BA236"/>
    <mergeCell ref="BH236:BI236"/>
    <mergeCell ref="BU236:CH236"/>
    <mergeCell ref="CI236:CT236"/>
    <mergeCell ref="A233:AI233"/>
    <mergeCell ref="AJ233:AO233"/>
    <mergeCell ref="AP233:BA233"/>
    <mergeCell ref="BH233:BI233"/>
    <mergeCell ref="BU233:CH233"/>
    <mergeCell ref="CI233:CT233"/>
    <mergeCell ref="A232:AI232"/>
    <mergeCell ref="AJ232:AO232"/>
    <mergeCell ref="AP232:BA232"/>
    <mergeCell ref="BH232:BI232"/>
    <mergeCell ref="BU232:CH232"/>
    <mergeCell ref="CI232:CT232"/>
    <mergeCell ref="A230:AI230"/>
    <mergeCell ref="AJ230:AO230"/>
    <mergeCell ref="AP230:BA230"/>
    <mergeCell ref="BH230:BI230"/>
    <mergeCell ref="BU230:CH230"/>
    <mergeCell ref="CI230:CT230"/>
    <mergeCell ref="A229:AI229"/>
    <mergeCell ref="AJ229:AO229"/>
    <mergeCell ref="AP229:BA229"/>
    <mergeCell ref="BH229:BI229"/>
    <mergeCell ref="BU229:CH229"/>
    <mergeCell ref="CI229:CT229"/>
    <mergeCell ref="A226:AI226"/>
    <mergeCell ref="AJ226:AL226"/>
    <mergeCell ref="AP226:BA226"/>
    <mergeCell ref="BH226:BI226"/>
    <mergeCell ref="BU226:CH226"/>
    <mergeCell ref="CI226:CT226"/>
    <mergeCell ref="A225:AI225"/>
    <mergeCell ref="AJ225:AL225"/>
    <mergeCell ref="AP225:BA225"/>
    <mergeCell ref="BH225:BI225"/>
    <mergeCell ref="BU225:CH225"/>
    <mergeCell ref="CI225:CT225"/>
    <mergeCell ref="A57:AI57"/>
    <mergeCell ref="AJ57:AO57"/>
    <mergeCell ref="AP57:BA57"/>
    <mergeCell ref="BH57:BI57"/>
    <mergeCell ref="BU57:CH57"/>
    <mergeCell ref="CI57:CT57"/>
    <mergeCell ref="A192:AI192"/>
    <mergeCell ref="AJ192:AL192"/>
    <mergeCell ref="AP192:BA192"/>
    <mergeCell ref="BH192:BI192"/>
    <mergeCell ref="BU192:CH192"/>
    <mergeCell ref="CI192:CT192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">
      <selection activeCell="BF43" sqref="BF43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92" t="s">
        <v>90</v>
      </c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</row>
    <row r="2" spans="1:109" ht="19.5" customHeight="1">
      <c r="A2" s="178" t="s">
        <v>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</row>
    <row r="3" spans="1:109" ht="11.2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73" t="s">
        <v>6</v>
      </c>
      <c r="AL3" s="164"/>
      <c r="AM3" s="164"/>
      <c r="AN3" s="164"/>
      <c r="AO3" s="164"/>
      <c r="AP3" s="174"/>
      <c r="AQ3" s="173" t="s">
        <v>91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74"/>
      <c r="BG3" s="173" t="s">
        <v>18</v>
      </c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73" t="s">
        <v>7</v>
      </c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74"/>
      <c r="CO3" s="200" t="s">
        <v>8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</row>
    <row r="4" spans="1:109" ht="60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75"/>
      <c r="AL4" s="165"/>
      <c r="AM4" s="165"/>
      <c r="AN4" s="165"/>
      <c r="AO4" s="165"/>
      <c r="AP4" s="176"/>
      <c r="AQ4" s="17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76"/>
      <c r="BG4" s="17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7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76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</row>
    <row r="5" spans="1:109" ht="12" thickBot="1">
      <c r="A5" s="325">
        <v>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170">
        <v>2</v>
      </c>
      <c r="AL5" s="171"/>
      <c r="AM5" s="171"/>
      <c r="AN5" s="171"/>
      <c r="AO5" s="171"/>
      <c r="AP5" s="172"/>
      <c r="AQ5" s="170">
        <v>3</v>
      </c>
      <c r="AR5" s="171"/>
      <c r="AS5" s="171"/>
      <c r="AT5" s="171"/>
      <c r="AU5" s="171"/>
      <c r="AV5" s="171"/>
      <c r="AW5" s="171"/>
      <c r="AX5" s="171"/>
      <c r="AY5" s="171"/>
      <c r="AZ5" s="326"/>
      <c r="BA5" s="326"/>
      <c r="BB5" s="326"/>
      <c r="BC5" s="326"/>
      <c r="BD5" s="326"/>
      <c r="BE5" s="326"/>
      <c r="BF5" s="327"/>
      <c r="BG5" s="170">
        <v>4</v>
      </c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2"/>
      <c r="BZ5" s="166">
        <v>5</v>
      </c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8"/>
      <c r="CO5" s="170">
        <v>6</v>
      </c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</row>
    <row r="6" spans="1:109" ht="21.75" customHeight="1">
      <c r="A6" s="328" t="s">
        <v>22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9" t="s">
        <v>13</v>
      </c>
      <c r="AL6" s="330"/>
      <c r="AM6" s="330"/>
      <c r="AN6" s="330"/>
      <c r="AO6" s="330"/>
      <c r="AP6" s="330"/>
      <c r="AQ6" s="194" t="s">
        <v>15</v>
      </c>
      <c r="AR6" s="194"/>
      <c r="AS6" s="194"/>
      <c r="AT6" s="194"/>
      <c r="AU6" s="194"/>
      <c r="AV6" s="194"/>
      <c r="AW6" s="194"/>
      <c r="AX6" s="194"/>
      <c r="AY6" s="194"/>
      <c r="AZ6" s="195"/>
      <c r="BA6" s="196"/>
      <c r="BB6" s="196"/>
      <c r="BC6" s="196"/>
      <c r="BD6" s="196"/>
      <c r="BE6" s="196"/>
      <c r="BF6" s="197"/>
      <c r="BG6" s="169">
        <f>BG7</f>
        <v>126400</v>
      </c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>
        <f>BZ7</f>
        <v>-350817.7100000004</v>
      </c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>
        <f>SUM(BG6-BZ6)</f>
        <v>477217.7100000004</v>
      </c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77"/>
    </row>
    <row r="7" spans="1:109" ht="26.25" customHeight="1">
      <c r="A7" s="320" t="s">
        <v>92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1" t="s">
        <v>14</v>
      </c>
      <c r="AL7" s="124"/>
      <c r="AM7" s="124"/>
      <c r="AN7" s="124"/>
      <c r="AO7" s="124"/>
      <c r="AP7" s="124"/>
      <c r="AQ7" s="124" t="s">
        <v>102</v>
      </c>
      <c r="AR7" s="124"/>
      <c r="AS7" s="124"/>
      <c r="AT7" s="124"/>
      <c r="AU7" s="124"/>
      <c r="AV7" s="124"/>
      <c r="AW7" s="124"/>
      <c r="AX7" s="124"/>
      <c r="AY7" s="124"/>
      <c r="AZ7" s="125"/>
      <c r="BA7" s="126"/>
      <c r="BB7" s="126"/>
      <c r="BC7" s="126"/>
      <c r="BD7" s="126"/>
      <c r="BE7" s="126"/>
      <c r="BF7" s="127"/>
      <c r="BG7" s="152">
        <f>BG8+BG12</f>
        <v>126400</v>
      </c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>
        <f>BZ8+BZ12</f>
        <v>-350817.7100000004</v>
      </c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>
        <f>SUM(BG7-BZ7)</f>
        <v>477217.7100000004</v>
      </c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331"/>
    </row>
    <row r="8" spans="1:109" ht="21.75" customHeight="1">
      <c r="A8" s="320" t="s">
        <v>93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1" t="s">
        <v>16</v>
      </c>
      <c r="AL8" s="124"/>
      <c r="AM8" s="124"/>
      <c r="AN8" s="124"/>
      <c r="AO8" s="124"/>
      <c r="AP8" s="124"/>
      <c r="AQ8" s="124" t="s">
        <v>103</v>
      </c>
      <c r="AR8" s="124"/>
      <c r="AS8" s="124"/>
      <c r="AT8" s="124"/>
      <c r="AU8" s="124"/>
      <c r="AV8" s="124"/>
      <c r="AW8" s="124"/>
      <c r="AX8" s="124"/>
      <c r="AY8" s="124"/>
      <c r="AZ8" s="125"/>
      <c r="BA8" s="126"/>
      <c r="BB8" s="126"/>
      <c r="BC8" s="126"/>
      <c r="BD8" s="126"/>
      <c r="BE8" s="126"/>
      <c r="BF8" s="127"/>
      <c r="BG8" s="152">
        <f>BG9</f>
        <v>-11223300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>
        <f>BZ9</f>
        <v>-2945818.47</v>
      </c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 t="s">
        <v>15</v>
      </c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331"/>
    </row>
    <row r="9" spans="1:109" ht="28.5" customHeight="1">
      <c r="A9" s="320" t="s">
        <v>94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1" t="s">
        <v>16</v>
      </c>
      <c r="AL9" s="124"/>
      <c r="AM9" s="124"/>
      <c r="AN9" s="124"/>
      <c r="AO9" s="124"/>
      <c r="AP9" s="124"/>
      <c r="AQ9" s="124" t="s">
        <v>104</v>
      </c>
      <c r="AR9" s="124"/>
      <c r="AS9" s="124"/>
      <c r="AT9" s="124"/>
      <c r="AU9" s="124"/>
      <c r="AV9" s="124"/>
      <c r="AW9" s="124"/>
      <c r="AX9" s="124"/>
      <c r="AY9" s="124"/>
      <c r="AZ9" s="125"/>
      <c r="BA9" s="126"/>
      <c r="BB9" s="126"/>
      <c r="BC9" s="126"/>
      <c r="BD9" s="126"/>
      <c r="BE9" s="126"/>
      <c r="BF9" s="127"/>
      <c r="BG9" s="152">
        <f>BG10</f>
        <v>-11223300</v>
      </c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>
        <f>BZ10</f>
        <v>-2945818.47</v>
      </c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 t="s">
        <v>15</v>
      </c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331"/>
    </row>
    <row r="10" spans="1:109" ht="26.25" customHeight="1">
      <c r="A10" s="320" t="s">
        <v>95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1" t="s">
        <v>16</v>
      </c>
      <c r="AL10" s="124"/>
      <c r="AM10" s="124"/>
      <c r="AN10" s="124"/>
      <c r="AO10" s="124"/>
      <c r="AP10" s="124"/>
      <c r="AQ10" s="124" t="s">
        <v>105</v>
      </c>
      <c r="AR10" s="124"/>
      <c r="AS10" s="124"/>
      <c r="AT10" s="124"/>
      <c r="AU10" s="124"/>
      <c r="AV10" s="124"/>
      <c r="AW10" s="124"/>
      <c r="AX10" s="124"/>
      <c r="AY10" s="124"/>
      <c r="AZ10" s="125"/>
      <c r="BA10" s="126"/>
      <c r="BB10" s="126"/>
      <c r="BC10" s="126"/>
      <c r="BD10" s="126"/>
      <c r="BE10" s="126"/>
      <c r="BF10" s="127"/>
      <c r="BG10" s="152">
        <f>BG11</f>
        <v>-11223300</v>
      </c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>
        <f>BZ11</f>
        <v>-2945818.47</v>
      </c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 t="s">
        <v>15</v>
      </c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331"/>
    </row>
    <row r="11" spans="1:109" ht="39" customHeight="1">
      <c r="A11" s="320" t="s">
        <v>96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1" t="s">
        <v>16</v>
      </c>
      <c r="AL11" s="124"/>
      <c r="AM11" s="124"/>
      <c r="AN11" s="124"/>
      <c r="AO11" s="124"/>
      <c r="AP11" s="124"/>
      <c r="AQ11" s="124" t="s">
        <v>106</v>
      </c>
      <c r="AR11" s="124"/>
      <c r="AS11" s="124"/>
      <c r="AT11" s="124"/>
      <c r="AU11" s="124"/>
      <c r="AV11" s="124"/>
      <c r="AW11" s="124"/>
      <c r="AX11" s="124"/>
      <c r="AY11" s="124"/>
      <c r="AZ11" s="125"/>
      <c r="BA11" s="126"/>
      <c r="BB11" s="126"/>
      <c r="BC11" s="126"/>
      <c r="BD11" s="126"/>
      <c r="BE11" s="126"/>
      <c r="BF11" s="127"/>
      <c r="BG11" s="152">
        <v>-11223300</v>
      </c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>
        <v>-2945818.47</v>
      </c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 t="s">
        <v>15</v>
      </c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331"/>
    </row>
    <row r="12" spans="1:109" ht="24.75" customHeight="1">
      <c r="A12" s="320" t="s">
        <v>97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1" t="s">
        <v>107</v>
      </c>
      <c r="AL12" s="124"/>
      <c r="AM12" s="124"/>
      <c r="AN12" s="124"/>
      <c r="AO12" s="124"/>
      <c r="AP12" s="124"/>
      <c r="AQ12" s="124" t="s">
        <v>108</v>
      </c>
      <c r="AR12" s="124"/>
      <c r="AS12" s="124"/>
      <c r="AT12" s="124"/>
      <c r="AU12" s="124"/>
      <c r="AV12" s="124"/>
      <c r="AW12" s="124"/>
      <c r="AX12" s="124"/>
      <c r="AY12" s="124"/>
      <c r="AZ12" s="125"/>
      <c r="BA12" s="126"/>
      <c r="BB12" s="126"/>
      <c r="BC12" s="126"/>
      <c r="BD12" s="126"/>
      <c r="BE12" s="126"/>
      <c r="BF12" s="127"/>
      <c r="BG12" s="152">
        <f>BG13</f>
        <v>11349700</v>
      </c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f>BZ13</f>
        <v>2595000.76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 t="s">
        <v>15</v>
      </c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331"/>
    </row>
    <row r="13" spans="1:109" ht="21.75" customHeight="1">
      <c r="A13" s="320" t="s">
        <v>98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1" t="s">
        <v>107</v>
      </c>
      <c r="AL13" s="124"/>
      <c r="AM13" s="124"/>
      <c r="AN13" s="124"/>
      <c r="AO13" s="124"/>
      <c r="AP13" s="124"/>
      <c r="AQ13" s="124" t="s">
        <v>109</v>
      </c>
      <c r="AR13" s="124"/>
      <c r="AS13" s="124"/>
      <c r="AT13" s="124"/>
      <c r="AU13" s="124"/>
      <c r="AV13" s="124"/>
      <c r="AW13" s="124"/>
      <c r="AX13" s="124"/>
      <c r="AY13" s="124"/>
      <c r="AZ13" s="125"/>
      <c r="BA13" s="126"/>
      <c r="BB13" s="126"/>
      <c r="BC13" s="126"/>
      <c r="BD13" s="126"/>
      <c r="BE13" s="126"/>
      <c r="BF13" s="127"/>
      <c r="BG13" s="152">
        <f>BG14</f>
        <v>11349700</v>
      </c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>
        <f>BZ14</f>
        <v>2595000.76</v>
      </c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 t="s">
        <v>15</v>
      </c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331"/>
    </row>
    <row r="14" spans="1:109" ht="27.75" customHeight="1">
      <c r="A14" s="320" t="s">
        <v>99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1" t="s">
        <v>107</v>
      </c>
      <c r="AL14" s="124"/>
      <c r="AM14" s="124"/>
      <c r="AN14" s="124"/>
      <c r="AO14" s="124"/>
      <c r="AP14" s="124"/>
      <c r="AQ14" s="124" t="s">
        <v>110</v>
      </c>
      <c r="AR14" s="124"/>
      <c r="AS14" s="124"/>
      <c r="AT14" s="124"/>
      <c r="AU14" s="124"/>
      <c r="AV14" s="124"/>
      <c r="AW14" s="124"/>
      <c r="AX14" s="124"/>
      <c r="AY14" s="124"/>
      <c r="AZ14" s="125"/>
      <c r="BA14" s="126"/>
      <c r="BB14" s="126"/>
      <c r="BC14" s="126"/>
      <c r="BD14" s="126"/>
      <c r="BE14" s="126"/>
      <c r="BF14" s="127"/>
      <c r="BG14" s="152">
        <f>BG15</f>
        <v>11349700</v>
      </c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>
        <f>BZ15</f>
        <v>2595000.76</v>
      </c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 t="s">
        <v>15</v>
      </c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331"/>
    </row>
    <row r="15" spans="1:109" ht="33.75" customHeight="1">
      <c r="A15" s="320" t="s">
        <v>100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1" t="s">
        <v>107</v>
      </c>
      <c r="AL15" s="124"/>
      <c r="AM15" s="124"/>
      <c r="AN15" s="124"/>
      <c r="AO15" s="124"/>
      <c r="AP15" s="124"/>
      <c r="AQ15" s="124" t="s">
        <v>111</v>
      </c>
      <c r="AR15" s="124"/>
      <c r="AS15" s="124"/>
      <c r="AT15" s="124"/>
      <c r="AU15" s="124"/>
      <c r="AV15" s="124"/>
      <c r="AW15" s="124"/>
      <c r="AX15" s="124"/>
      <c r="AY15" s="124"/>
      <c r="AZ15" s="125"/>
      <c r="BA15" s="126"/>
      <c r="BB15" s="126"/>
      <c r="BC15" s="126"/>
      <c r="BD15" s="126"/>
      <c r="BE15" s="126"/>
      <c r="BF15" s="127"/>
      <c r="BG15" s="152">
        <v>11349700</v>
      </c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>
        <v>2595000.76</v>
      </c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 t="s">
        <v>15</v>
      </c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331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3"/>
      <c r="AG18" s="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192" t="s">
        <v>218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03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103"/>
      <c r="AZ19" s="332" t="s">
        <v>220</v>
      </c>
      <c r="BA19" s="332"/>
      <c r="BB19" s="332"/>
      <c r="BC19" s="332"/>
      <c r="BD19" s="332"/>
      <c r="BE19" s="332"/>
      <c r="BF19" s="332"/>
      <c r="BG19" s="332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92" t="s">
        <v>217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03"/>
      <c r="AD20" s="333" t="s">
        <v>1</v>
      </c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103"/>
      <c r="AZ20" s="334" t="s">
        <v>2</v>
      </c>
      <c r="BA20" s="334"/>
      <c r="BB20" s="334"/>
      <c r="BC20" s="334"/>
      <c r="BD20" s="334"/>
      <c r="BE20" s="334"/>
      <c r="BF20" s="334"/>
      <c r="BG20" s="33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"/>
      <c r="AG21" s="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92" t="s">
        <v>219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03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103"/>
      <c r="AZ22" s="332" t="s">
        <v>221</v>
      </c>
      <c r="BA22" s="332"/>
      <c r="BB22" s="332"/>
      <c r="BC22" s="332"/>
      <c r="BD22" s="332"/>
      <c r="BE22" s="332"/>
      <c r="BF22" s="332"/>
      <c r="BG22" s="332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92" t="s">
        <v>101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03"/>
      <c r="AD23" s="333" t="s">
        <v>1</v>
      </c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103"/>
      <c r="AZ23" s="334" t="s">
        <v>2</v>
      </c>
      <c r="BA23" s="334"/>
      <c r="BB23" s="334"/>
      <c r="BC23" s="334"/>
      <c r="BD23" s="334"/>
      <c r="BE23" s="334"/>
      <c r="BF23" s="334"/>
      <c r="BG23" s="33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3"/>
      <c r="AG24" s="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92" t="s">
        <v>222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03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103"/>
      <c r="AZ25" s="332" t="s">
        <v>223</v>
      </c>
      <c r="BA25" s="332"/>
      <c r="BB25" s="332"/>
      <c r="BC25" s="332"/>
      <c r="BD25" s="332"/>
      <c r="BE25" s="332"/>
      <c r="BF25" s="332"/>
      <c r="BG25" s="332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03"/>
      <c r="AD26" s="333" t="s">
        <v>1</v>
      </c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103"/>
      <c r="AZ26" s="334" t="s">
        <v>2</v>
      </c>
      <c r="BA26" s="334"/>
      <c r="BB26" s="334"/>
      <c r="BC26" s="334"/>
      <c r="BD26" s="334"/>
      <c r="BE26" s="334"/>
      <c r="BF26" s="334"/>
      <c r="BG26" s="33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"/>
      <c r="AG27" s="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3"/>
      <c r="AG28" s="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191" t="s">
        <v>3</v>
      </c>
      <c r="B30" s="191"/>
      <c r="C30" s="322" t="s">
        <v>580</v>
      </c>
      <c r="D30" s="322"/>
      <c r="E30" s="322"/>
      <c r="F30" s="1" t="s">
        <v>3</v>
      </c>
      <c r="I30" s="323" t="s">
        <v>579</v>
      </c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191">
        <v>20</v>
      </c>
      <c r="Z30" s="191"/>
      <c r="AA30" s="191"/>
      <c r="AB30" s="191"/>
      <c r="AC30" s="324" t="s">
        <v>264</v>
      </c>
      <c r="AD30" s="324"/>
      <c r="AE30" s="324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2016-04-05T08:51:25Z</cp:lastPrinted>
  <dcterms:created xsi:type="dcterms:W3CDTF">2005-02-01T12:32:18Z</dcterms:created>
  <dcterms:modified xsi:type="dcterms:W3CDTF">2016-04-06T12:04:59Z</dcterms:modified>
  <cp:category/>
  <cp:version/>
  <cp:contentType/>
  <cp:contentStatus/>
</cp:coreProperties>
</file>